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0DC1BA77-E085-4DF1-83DF-F9BEAFF49FBB}" xr6:coauthVersionLast="47" xr6:coauthVersionMax="47" xr10:uidLastSave="{00000000-0000-0000-0000-000000000000}"/>
  <bookViews>
    <workbookView xWindow="30660" yWindow="1860" windowWidth="21600" windowHeight="11295" xr2:uid="{00000000-000D-0000-FFFF-FFFF00000000}"/>
  </bookViews>
  <sheets>
    <sheet name="Sources &amp; Uses" sheetId="3" r:id="rId1"/>
    <sheet name="Funding Sources" sheetId="4" r:id="rId2"/>
    <sheet name="Annual Revenue" sheetId="5" r:id="rId3"/>
    <sheet name="Annual Expenses" sheetId="6" r:id="rId4"/>
    <sheet name="Proforma" sheetId="8" r:id="rId5"/>
  </sheets>
  <externalReferences>
    <externalReference r:id="rId6"/>
  </externalReferences>
  <definedNames>
    <definedName name="Annual_Operating_Expenses">'Annual Expenses'!$B$23</definedName>
    <definedName name="Annual_Revenue">'Annual Revenue'!$D$33</definedName>
    <definedName name="_xlnm.Print_Titles" localSheetId="0">'Sources &amp; Uses'!$1:$6</definedName>
    <definedName name="Replacement_Reserves">'Annual Expenses'!$B$22</definedName>
    <definedName name="Subtotal_Operating_Expenses">'Annual Expenses'!$B$21</definedName>
    <definedName name="TOTAL_ANNUAL_OPERATING_EXPENSES">'Annual Expenses'!$B$23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H15" i="3"/>
  <c r="H22" i="3"/>
  <c r="H31" i="3"/>
  <c r="H38" i="3"/>
  <c r="H44" i="3"/>
  <c r="H52" i="3"/>
  <c r="H59" i="3"/>
  <c r="J59" i="3"/>
  <c r="F52" i="3"/>
  <c r="K59" i="3"/>
  <c r="I59" i="3"/>
  <c r="G59" i="3"/>
  <c r="F59" i="3"/>
  <c r="E59" i="3"/>
  <c r="K38" i="3"/>
  <c r="G38" i="3"/>
  <c r="G44" i="3"/>
  <c r="J52" i="3"/>
  <c r="K52" i="3"/>
  <c r="I52" i="3"/>
  <c r="G52" i="3"/>
  <c r="E52" i="3"/>
  <c r="K44" i="3"/>
  <c r="J44" i="3"/>
  <c r="I44" i="3"/>
  <c r="F44" i="3"/>
  <c r="E44" i="3"/>
  <c r="J38" i="3"/>
  <c r="I38" i="3"/>
  <c r="F38" i="3"/>
  <c r="E38" i="3"/>
  <c r="F31" i="3"/>
  <c r="K31" i="3"/>
  <c r="J31" i="3"/>
  <c r="I31" i="3"/>
  <c r="G31" i="3"/>
  <c r="E31" i="3"/>
  <c r="K22" i="3"/>
  <c r="J22" i="3"/>
  <c r="I22" i="3"/>
  <c r="G22" i="3"/>
  <c r="F22" i="3"/>
  <c r="E22" i="3"/>
  <c r="J11" i="3"/>
  <c r="E11" i="3"/>
  <c r="L61" i="3"/>
  <c r="K15" i="3"/>
  <c r="J15" i="3"/>
  <c r="I15" i="3"/>
  <c r="G15" i="3"/>
  <c r="F15" i="3"/>
  <c r="E15" i="3"/>
  <c r="K11" i="3"/>
  <c r="I11" i="3"/>
  <c r="G11" i="3"/>
  <c r="F11" i="3"/>
  <c r="D8" i="3"/>
  <c r="M8" i="3" s="1"/>
  <c r="H61" i="3" l="1"/>
  <c r="D61" i="3" s="1"/>
  <c r="M61" i="3" s="1"/>
  <c r="K61" i="3"/>
  <c r="J61" i="3"/>
  <c r="F61" i="3"/>
  <c r="E61" i="3"/>
  <c r="I61" i="3"/>
  <c r="G61" i="3"/>
  <c r="E50" i="8"/>
  <c r="G9" i="5"/>
  <c r="F29" i="4"/>
  <c r="E29" i="4"/>
  <c r="F50" i="8" l="1"/>
  <c r="F54" i="8"/>
  <c r="G54" i="8" s="1"/>
  <c r="H54" i="8" s="1"/>
  <c r="P44" i="8"/>
  <c r="O44" i="8"/>
  <c r="N44" i="8"/>
  <c r="F28" i="8"/>
  <c r="G28" i="8" s="1"/>
  <c r="H28" i="8" s="1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T28" i="8" s="1"/>
  <c r="F27" i="8"/>
  <c r="G27" i="8" s="1"/>
  <c r="H27" i="8" s="1"/>
  <c r="I27" i="8" s="1"/>
  <c r="J27" i="8" s="1"/>
  <c r="K27" i="8" s="1"/>
  <c r="L27" i="8" s="1"/>
  <c r="M27" i="8" s="1"/>
  <c r="N27" i="8" s="1"/>
  <c r="O27" i="8" s="1"/>
  <c r="P27" i="8" s="1"/>
  <c r="Q27" i="8" s="1"/>
  <c r="R27" i="8" s="1"/>
  <c r="S27" i="8" s="1"/>
  <c r="T27" i="8" s="1"/>
  <c r="F26" i="8"/>
  <c r="G26" i="8" s="1"/>
  <c r="H26" i="8" s="1"/>
  <c r="I26" i="8" s="1"/>
  <c r="J26" i="8" s="1"/>
  <c r="K26" i="8" s="1"/>
  <c r="L26" i="8" s="1"/>
  <c r="M26" i="8" s="1"/>
  <c r="N26" i="8" s="1"/>
  <c r="O26" i="8" s="1"/>
  <c r="P26" i="8" s="1"/>
  <c r="Q26" i="8" s="1"/>
  <c r="R26" i="8" s="1"/>
  <c r="S26" i="8" s="1"/>
  <c r="T26" i="8" s="1"/>
  <c r="A26" i="8"/>
  <c r="F24" i="8"/>
  <c r="G24" i="8" s="1"/>
  <c r="H24" i="8" s="1"/>
  <c r="I24" i="8" s="1"/>
  <c r="J24" i="8" s="1"/>
  <c r="K24" i="8" s="1"/>
  <c r="L24" i="8" s="1"/>
  <c r="M24" i="8" s="1"/>
  <c r="N24" i="8" s="1"/>
  <c r="O24" i="8" s="1"/>
  <c r="P24" i="8" s="1"/>
  <c r="Q24" i="8" s="1"/>
  <c r="R24" i="8" s="1"/>
  <c r="S24" i="8" s="1"/>
  <c r="A24" i="8"/>
  <c r="I9" i="5"/>
  <c r="G50" i="8" l="1"/>
  <c r="F55" i="8"/>
  <c r="G55" i="8"/>
  <c r="I54" i="8"/>
  <c r="H55" i="8"/>
  <c r="B21" i="6"/>
  <c r="B23" i="6" s="1"/>
  <c r="E25" i="8" s="1"/>
  <c r="F25" i="8" s="1"/>
  <c r="G25" i="8" s="1"/>
  <c r="H25" i="8" s="1"/>
  <c r="I25" i="8" s="1"/>
  <c r="J25" i="8" s="1"/>
  <c r="K25" i="8" s="1"/>
  <c r="L25" i="8" s="1"/>
  <c r="M25" i="8" s="1"/>
  <c r="N25" i="8" s="1"/>
  <c r="O25" i="8" s="1"/>
  <c r="P25" i="8" s="1"/>
  <c r="Q25" i="8" s="1"/>
  <c r="R25" i="8" s="1"/>
  <c r="S25" i="8" s="1"/>
  <c r="T25" i="8" s="1"/>
  <c r="U25" i="8" s="1"/>
  <c r="V25" i="8" s="1"/>
  <c r="W25" i="8" s="1"/>
  <c r="X25" i="8" s="1"/>
  <c r="D16" i="5"/>
  <c r="H50" i="8" l="1"/>
  <c r="J54" i="8"/>
  <c r="I55" i="8"/>
  <c r="B24" i="6"/>
  <c r="C24" i="6" s="1"/>
  <c r="I50" i="8" l="1"/>
  <c r="J55" i="8"/>
  <c r="K54" i="8"/>
  <c r="D54" i="3"/>
  <c r="D55" i="3"/>
  <c r="M55" i="3" s="1"/>
  <c r="D56" i="3"/>
  <c r="M56" i="3" s="1"/>
  <c r="D57" i="3"/>
  <c r="M57" i="3" s="1"/>
  <c r="D58" i="3"/>
  <c r="M58" i="3" s="1"/>
  <c r="D47" i="3"/>
  <c r="M47" i="3" s="1"/>
  <c r="D48" i="3"/>
  <c r="M48" i="3" s="1"/>
  <c r="D49" i="3"/>
  <c r="M49" i="3" s="1"/>
  <c r="D50" i="3"/>
  <c r="M50" i="3" s="1"/>
  <c r="D51" i="3"/>
  <c r="M51" i="3" s="1"/>
  <c r="D46" i="3"/>
  <c r="D41" i="3"/>
  <c r="M41" i="3" s="1"/>
  <c r="D42" i="3"/>
  <c r="M42" i="3" s="1"/>
  <c r="D43" i="3"/>
  <c r="M43" i="3" s="1"/>
  <c r="D40" i="3"/>
  <c r="M40" i="3" s="1"/>
  <c r="D34" i="3"/>
  <c r="M34" i="3" s="1"/>
  <c r="D35" i="3"/>
  <c r="M35" i="3" s="1"/>
  <c r="D36" i="3"/>
  <c r="M36" i="3" s="1"/>
  <c r="D37" i="3"/>
  <c r="M37" i="3" s="1"/>
  <c r="D33" i="3"/>
  <c r="M33" i="3" s="1"/>
  <c r="D25" i="3"/>
  <c r="M25" i="3" s="1"/>
  <c r="D26" i="3"/>
  <c r="M26" i="3" s="1"/>
  <c r="D27" i="3"/>
  <c r="M27" i="3" s="1"/>
  <c r="D28" i="3"/>
  <c r="M28" i="3" s="1"/>
  <c r="D29" i="3"/>
  <c r="M29" i="3" s="1"/>
  <c r="D30" i="3"/>
  <c r="M30" i="3" s="1"/>
  <c r="D24" i="3"/>
  <c r="M24" i="3" s="1"/>
  <c r="D17" i="3"/>
  <c r="D18" i="3"/>
  <c r="M18" i="3" s="1"/>
  <c r="D19" i="3"/>
  <c r="M19" i="3" s="1"/>
  <c r="D20" i="3"/>
  <c r="M20" i="3" s="1"/>
  <c r="D21" i="3"/>
  <c r="M21" i="3" s="1"/>
  <c r="D14" i="3"/>
  <c r="M14" i="3" s="1"/>
  <c r="M12" i="3"/>
  <c r="M16" i="3"/>
  <c r="M23" i="3"/>
  <c r="M32" i="3"/>
  <c r="M39" i="3"/>
  <c r="M45" i="3"/>
  <c r="M53" i="3"/>
  <c r="M60" i="3"/>
  <c r="D52" i="3" l="1"/>
  <c r="M52" i="3" s="1"/>
  <c r="D44" i="3"/>
  <c r="M44" i="3" s="1"/>
  <c r="D22" i="3"/>
  <c r="M22" i="3" s="1"/>
  <c r="M46" i="3"/>
  <c r="D59" i="3"/>
  <c r="M59" i="3" s="1"/>
  <c r="D38" i="3"/>
  <c r="M38" i="3" s="1"/>
  <c r="D31" i="3"/>
  <c r="M31" i="3" s="1"/>
  <c r="M17" i="3"/>
  <c r="J50" i="8"/>
  <c r="K55" i="8"/>
  <c r="L54" i="8"/>
  <c r="M54" i="3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4" i="6"/>
  <c r="C23" i="6"/>
  <c r="K50" i="8" l="1"/>
  <c r="M54" i="8"/>
  <c r="L55" i="8"/>
  <c r="F31" i="5"/>
  <c r="I15" i="5"/>
  <c r="G15" i="5"/>
  <c r="I14" i="5"/>
  <c r="G14" i="5"/>
  <c r="I13" i="5"/>
  <c r="G13" i="5"/>
  <c r="I12" i="5"/>
  <c r="G12" i="5"/>
  <c r="I11" i="5"/>
  <c r="G11" i="5"/>
  <c r="I10" i="5"/>
  <c r="G10" i="5"/>
  <c r="D13" i="3"/>
  <c r="D9" i="3"/>
  <c r="D10" i="3"/>
  <c r="M10" i="3" s="1"/>
  <c r="D11" i="3" l="1"/>
  <c r="M11" i="3" s="1"/>
  <c r="M13" i="3"/>
  <c r="D15" i="3"/>
  <c r="M15" i="3" s="1"/>
  <c r="I16" i="5"/>
  <c r="I17" i="5" s="1"/>
  <c r="D33" i="5" s="1"/>
  <c r="E19" i="8" s="1"/>
  <c r="M9" i="3"/>
  <c r="L50" i="8"/>
  <c r="N54" i="8"/>
  <c r="M55" i="8"/>
  <c r="E20" i="8" l="1"/>
  <c r="E21" i="8" s="1"/>
  <c r="E29" i="8" s="1"/>
  <c r="F19" i="8"/>
  <c r="F20" i="8" s="1"/>
  <c r="M50" i="8"/>
  <c r="O54" i="8"/>
  <c r="N55" i="8"/>
  <c r="G19" i="8" l="1"/>
  <c r="G20" i="8" s="1"/>
  <c r="F21" i="8"/>
  <c r="F29" i="8" s="1"/>
  <c r="E23" i="8"/>
  <c r="N50" i="8"/>
  <c r="P54" i="8"/>
  <c r="O55" i="8"/>
  <c r="E52" i="8" l="1"/>
  <c r="E31" i="8"/>
  <c r="E32" i="8" s="1"/>
  <c r="E34" i="8" s="1"/>
  <c r="E39" i="8" s="1"/>
  <c r="E43" i="8" s="1"/>
  <c r="E45" i="8" s="1"/>
  <c r="E49" i="8" s="1"/>
  <c r="F23" i="8"/>
  <c r="H19" i="8"/>
  <c r="G21" i="8"/>
  <c r="G29" i="8" s="1"/>
  <c r="O50" i="8"/>
  <c r="Q54" i="8"/>
  <c r="P55" i="8"/>
  <c r="H20" i="8" l="1"/>
  <c r="H21" i="8" s="1"/>
  <c r="H29" i="8" s="1"/>
  <c r="I19" i="8"/>
  <c r="F52" i="8"/>
  <c r="F31" i="8"/>
  <c r="F32" i="8" s="1"/>
  <c r="F34" i="8" s="1"/>
  <c r="F39" i="8" s="1"/>
  <c r="F43" i="8" s="1"/>
  <c r="F45" i="8" s="1"/>
  <c r="F49" i="8" s="1"/>
  <c r="G23" i="8"/>
  <c r="P50" i="8"/>
  <c r="R54" i="8"/>
  <c r="Q55" i="8"/>
  <c r="G52" i="8" l="1"/>
  <c r="G31" i="8"/>
  <c r="G32" i="8" s="1"/>
  <c r="G34" i="8" s="1"/>
  <c r="G39" i="8" s="1"/>
  <c r="G43" i="8" s="1"/>
  <c r="G45" i="8" s="1"/>
  <c r="G49" i="8" s="1"/>
  <c r="I20" i="8"/>
  <c r="I21" i="8" s="1"/>
  <c r="I29" i="8" s="1"/>
  <c r="J19" i="8"/>
  <c r="H23" i="8"/>
  <c r="Q50" i="8"/>
  <c r="R55" i="8"/>
  <c r="S54" i="8"/>
  <c r="S55" i="8" s="1"/>
  <c r="H52" i="8" l="1"/>
  <c r="H31" i="8"/>
  <c r="H32" i="8" s="1"/>
  <c r="H34" i="8" s="1"/>
  <c r="H39" i="8" s="1"/>
  <c r="H43" i="8" s="1"/>
  <c r="H45" i="8" s="1"/>
  <c r="H49" i="8" s="1"/>
  <c r="J20" i="8"/>
  <c r="J21" i="8" s="1"/>
  <c r="J29" i="8" s="1"/>
  <c r="K19" i="8"/>
  <c r="I23" i="8"/>
  <c r="R50" i="8"/>
  <c r="I52" i="8" l="1"/>
  <c r="I31" i="8"/>
  <c r="I32" i="8" s="1"/>
  <c r="I34" i="8" s="1"/>
  <c r="I39" i="8" s="1"/>
  <c r="I43" i="8" s="1"/>
  <c r="I45" i="8" s="1"/>
  <c r="I49" i="8" s="1"/>
  <c r="J23" i="8"/>
  <c r="K20" i="8"/>
  <c r="K21" i="8" s="1"/>
  <c r="K29" i="8" s="1"/>
  <c r="L19" i="8"/>
  <c r="S50" i="8"/>
  <c r="K23" i="8" l="1"/>
  <c r="L20" i="8"/>
  <c r="L21" i="8" s="1"/>
  <c r="L29" i="8" s="1"/>
  <c r="M19" i="8"/>
  <c r="J52" i="8"/>
  <c r="J31" i="8"/>
  <c r="J32" i="8" s="1"/>
  <c r="J34" i="8" s="1"/>
  <c r="J39" i="8" s="1"/>
  <c r="J43" i="8" s="1"/>
  <c r="J45" i="8" s="1"/>
  <c r="J49" i="8" s="1"/>
  <c r="T50" i="8"/>
  <c r="L23" i="8" l="1"/>
  <c r="M20" i="8"/>
  <c r="M21" i="8"/>
  <c r="M29" i="8" s="1"/>
  <c r="N19" i="8"/>
  <c r="K52" i="8"/>
  <c r="K31" i="8"/>
  <c r="K32" i="8" s="1"/>
  <c r="K34" i="8" s="1"/>
  <c r="K39" i="8" s="1"/>
  <c r="K43" i="8" s="1"/>
  <c r="K45" i="8" s="1"/>
  <c r="K49" i="8" s="1"/>
  <c r="U50" i="8"/>
  <c r="N20" i="8" l="1"/>
  <c r="N21" i="8" s="1"/>
  <c r="N29" i="8" s="1"/>
  <c r="O19" i="8"/>
  <c r="M23" i="8"/>
  <c r="L52" i="8"/>
  <c r="L31" i="8"/>
  <c r="L32" i="8" s="1"/>
  <c r="L34" i="8" s="1"/>
  <c r="L39" i="8" s="1"/>
  <c r="L43" i="8" s="1"/>
  <c r="L45" i="8" s="1"/>
  <c r="L49" i="8" s="1"/>
  <c r="V50" i="8"/>
  <c r="M52" i="8" l="1"/>
  <c r="M31" i="8"/>
  <c r="M32" i="8" s="1"/>
  <c r="M34" i="8" s="1"/>
  <c r="M39" i="8" s="1"/>
  <c r="M43" i="8" s="1"/>
  <c r="M45" i="8" s="1"/>
  <c r="M49" i="8" s="1"/>
  <c r="O20" i="8"/>
  <c r="O21" i="8" s="1"/>
  <c r="O29" i="8" s="1"/>
  <c r="P19" i="8"/>
  <c r="N23" i="8"/>
  <c r="W50" i="8"/>
  <c r="N52" i="8" l="1"/>
  <c r="N31" i="8"/>
  <c r="N32" i="8" s="1"/>
  <c r="N34" i="8" s="1"/>
  <c r="N39" i="8" s="1"/>
  <c r="N43" i="8" s="1"/>
  <c r="N45" i="8" s="1"/>
  <c r="P20" i="8"/>
  <c r="P21" i="8"/>
  <c r="P29" i="8" s="1"/>
  <c r="Q19" i="8"/>
  <c r="O23" i="8"/>
  <c r="X50" i="8"/>
  <c r="O52" i="8" l="1"/>
  <c r="O31" i="8"/>
  <c r="O32" i="8" s="1"/>
  <c r="O34" i="8" s="1"/>
  <c r="O39" i="8" s="1"/>
  <c r="O43" i="8" s="1"/>
  <c r="O45" i="8" s="1"/>
  <c r="O46" i="8" s="1"/>
  <c r="O47" i="8" s="1"/>
  <c r="O49" i="8" s="1"/>
  <c r="Q20" i="8"/>
  <c r="Q21" i="8" s="1"/>
  <c r="Q29" i="8" s="1"/>
  <c r="R19" i="8"/>
  <c r="P23" i="8"/>
  <c r="N46" i="8"/>
  <c r="N47" i="8" s="1"/>
  <c r="N49" i="8" s="1"/>
  <c r="P52" i="8" l="1"/>
  <c r="P31" i="8"/>
  <c r="P32" i="8" s="1"/>
  <c r="P34" i="8" s="1"/>
  <c r="P39" i="8" s="1"/>
  <c r="P43" i="8" s="1"/>
  <c r="P45" i="8" s="1"/>
  <c r="R20" i="8"/>
  <c r="R21" i="8" s="1"/>
  <c r="R29" i="8" s="1"/>
  <c r="S19" i="8"/>
  <c r="Q23" i="8"/>
  <c r="S20" i="8" l="1"/>
  <c r="S21" i="8" s="1"/>
  <c r="S29" i="8" s="1"/>
  <c r="T19" i="8"/>
  <c r="Q52" i="8"/>
  <c r="Q31" i="8"/>
  <c r="Q32" i="8" s="1"/>
  <c r="Q34" i="8" s="1"/>
  <c r="Q39" i="8" s="1"/>
  <c r="Q43" i="8" s="1"/>
  <c r="Q45" i="8" s="1"/>
  <c r="Q46" i="8" s="1"/>
  <c r="Q47" i="8" s="1"/>
  <c r="Q49" i="8" s="1"/>
  <c r="R23" i="8"/>
  <c r="P46" i="8"/>
  <c r="P47" i="8" s="1"/>
  <c r="R52" i="8" l="1"/>
  <c r="R31" i="8"/>
  <c r="R32" i="8" s="1"/>
  <c r="R34" i="8" s="1"/>
  <c r="R39" i="8" s="1"/>
  <c r="R43" i="8" s="1"/>
  <c r="R45" i="8" s="1"/>
  <c r="S23" i="8"/>
  <c r="T20" i="8"/>
  <c r="T21" i="8" s="1"/>
  <c r="T29" i="8" s="1"/>
  <c r="U19" i="8"/>
  <c r="P49" i="8"/>
  <c r="T23" i="8" l="1"/>
  <c r="U20" i="8"/>
  <c r="U21" i="8" s="1"/>
  <c r="U29" i="8" s="1"/>
  <c r="V19" i="8"/>
  <c r="S52" i="8"/>
  <c r="S31" i="8"/>
  <c r="S32" i="8" s="1"/>
  <c r="S34" i="8" s="1"/>
  <c r="S39" i="8" s="1"/>
  <c r="S43" i="8" s="1"/>
  <c r="S45" i="8" s="1"/>
  <c r="S46" i="8" s="1"/>
  <c r="S47" i="8" s="1"/>
  <c r="S49" i="8" s="1"/>
  <c r="R46" i="8"/>
  <c r="R47" i="8" s="1"/>
  <c r="V20" i="8" l="1"/>
  <c r="V21" i="8" s="1"/>
  <c r="V29" i="8" s="1"/>
  <c r="W19" i="8"/>
  <c r="U23" i="8"/>
  <c r="R49" i="8"/>
  <c r="T52" i="8"/>
  <c r="T31" i="8"/>
  <c r="T32" i="8" s="1"/>
  <c r="T34" i="8" s="1"/>
  <c r="T39" i="8" s="1"/>
  <c r="T43" i="8" l="1"/>
  <c r="T45" i="8" s="1"/>
  <c r="T46" i="8" s="1"/>
  <c r="T47" i="8" s="1"/>
  <c r="T49" i="8" s="1"/>
  <c r="U31" i="8"/>
  <c r="U32" i="8" s="1"/>
  <c r="U34" i="8" s="1"/>
  <c r="U39" i="8" s="1"/>
  <c r="U43" i="8" s="1"/>
  <c r="U45" i="8" s="1"/>
  <c r="U46" i="8" s="1"/>
  <c r="U47" i="8" s="1"/>
  <c r="U49" i="8" s="1"/>
  <c r="U52" i="8"/>
  <c r="W20" i="8"/>
  <c r="W21" i="8"/>
  <c r="W29" i="8" s="1"/>
  <c r="X19" i="8"/>
  <c r="X20" i="8" s="1"/>
  <c r="X21" i="8" s="1"/>
  <c r="X29" i="8" s="1"/>
  <c r="X52" i="8" s="1"/>
  <c r="V23" i="8"/>
  <c r="X23" i="8" l="1"/>
  <c r="W23" i="8"/>
  <c r="V31" i="8"/>
  <c r="V32" i="8" s="1"/>
  <c r="V34" i="8" s="1"/>
  <c r="V39" i="8" s="1"/>
  <c r="V52" i="8"/>
  <c r="X31" i="8" l="1"/>
  <c r="X32" i="8" s="1"/>
  <c r="X34" i="8" s="1"/>
  <c r="X39" i="8" s="1"/>
  <c r="X43" i="8" s="1"/>
  <c r="X45" i="8" s="1"/>
  <c r="X46" i="8" s="1"/>
  <c r="X47" i="8" s="1"/>
  <c r="X49" i="8" s="1"/>
  <c r="V43" i="8"/>
  <c r="V45" i="8" s="1"/>
  <c r="V46" i="8" s="1"/>
  <c r="V47" i="8" s="1"/>
  <c r="V49" i="8" s="1"/>
  <c r="W31" i="8"/>
  <c r="W32" i="8" s="1"/>
  <c r="W34" i="8" s="1"/>
  <c r="W39" i="8" s="1"/>
  <c r="W43" i="8" s="1"/>
  <c r="W45" i="8" s="1"/>
  <c r="W46" i="8" s="1"/>
  <c r="W47" i="8" s="1"/>
  <c r="W49" i="8" s="1"/>
  <c r="W52" i="8"/>
</calcChain>
</file>

<file path=xl/sharedStrings.xml><?xml version="1.0" encoding="utf-8"?>
<sst xmlns="http://schemas.openxmlformats.org/spreadsheetml/2006/main" count="220" uniqueCount="187">
  <si>
    <t>Project Name:</t>
  </si>
  <si>
    <t>Applicant Name:</t>
  </si>
  <si>
    <t>Development Costs:</t>
  </si>
  <si>
    <t>Total Units:</t>
  </si>
  <si>
    <t>Total Projected Cost</t>
  </si>
  <si>
    <t>Owner Equity</t>
  </si>
  <si>
    <t>GCRA: HOME</t>
  </si>
  <si>
    <t>GCRA: AHF</t>
  </si>
  <si>
    <t>HOME-ARP</t>
  </si>
  <si>
    <t>Private Funds</t>
  </si>
  <si>
    <t>State</t>
  </si>
  <si>
    <t>Federal Funds</t>
  </si>
  <si>
    <t>Donated Land Value</t>
  </si>
  <si>
    <t>Per Unit Cost</t>
  </si>
  <si>
    <t xml:space="preserve">   Acquisition Costs</t>
  </si>
  <si>
    <t>1.  Land</t>
  </si>
  <si>
    <t>2.  Existing Structures</t>
  </si>
  <si>
    <t>3.  Other</t>
  </si>
  <si>
    <t>Subtotal</t>
  </si>
  <si>
    <t xml:space="preserve">   Site Costs</t>
  </si>
  <si>
    <t>4.  Demolition</t>
  </si>
  <si>
    <t>5.  On-Site Improvements</t>
  </si>
  <si>
    <t xml:space="preserve">   Construction Costs</t>
  </si>
  <si>
    <t>6.  New Building</t>
  </si>
  <si>
    <t>7.  Rehabilitation</t>
  </si>
  <si>
    <t>8.  General Requirements</t>
  </si>
  <si>
    <t>9.  Contractor Profit &amp; Overhead</t>
  </si>
  <si>
    <t>10. Other</t>
  </si>
  <si>
    <t xml:space="preserve">   Professional Fees</t>
  </si>
  <si>
    <t>11. Accountant</t>
  </si>
  <si>
    <t>12. Architect</t>
  </si>
  <si>
    <t>13. Engineer</t>
  </si>
  <si>
    <t>14. Surveyor</t>
  </si>
  <si>
    <t>15. Attorney</t>
  </si>
  <si>
    <t>16. Consultant</t>
  </si>
  <si>
    <t>17. Other</t>
  </si>
  <si>
    <t xml:space="preserve">   Interim Costs</t>
  </si>
  <si>
    <t>18. Hazard/Liability Insurance</t>
  </si>
  <si>
    <t>19. Interest</t>
  </si>
  <si>
    <t>20. Payment/Performance Bond</t>
  </si>
  <si>
    <t>21. Title/Recording/Legal Fees</t>
  </si>
  <si>
    <t>22. Other</t>
  </si>
  <si>
    <t xml:space="preserve">   Financing Fees and Expenses</t>
  </si>
  <si>
    <t>23. Credit Report</t>
  </si>
  <si>
    <t xml:space="preserve"> </t>
  </si>
  <si>
    <t>24. Loan Origination/Closing</t>
  </si>
  <si>
    <t>25. Title/Recording/Legal Fees</t>
  </si>
  <si>
    <t>26. Other</t>
  </si>
  <si>
    <t xml:space="preserve">   Soft Costs</t>
  </si>
  <si>
    <t>27. Appraisal</t>
  </si>
  <si>
    <t>28. Market Study</t>
  </si>
  <si>
    <t>29. Environmental Review</t>
  </si>
  <si>
    <t>30. Soil Testing</t>
  </si>
  <si>
    <t>31. Relocation Expenses</t>
  </si>
  <si>
    <t>32. Other</t>
  </si>
  <si>
    <t xml:space="preserve">   Development Reserves</t>
  </si>
  <si>
    <t>33. Rent-up Reserve</t>
  </si>
  <si>
    <t>34. Operating Reserve</t>
  </si>
  <si>
    <t>35. Dev Fees   5% (Acquisition)</t>
  </si>
  <si>
    <t>36. Dev Fees 15% (New, Rehab)</t>
  </si>
  <si>
    <t>37. Other</t>
  </si>
  <si>
    <t>38.</t>
  </si>
  <si>
    <t>TOTALS</t>
  </si>
  <si>
    <t>PROJECT FINANCING</t>
  </si>
  <si>
    <r>
      <t>Identify each source of debt and equity by Funding</t>
    </r>
    <r>
      <rPr>
        <b/>
        <sz val="11"/>
        <color theme="1"/>
        <rFont val="Gadugi"/>
        <family val="2"/>
      </rPr>
      <t xml:space="preserve"> Source</t>
    </r>
    <r>
      <rPr>
        <sz val="11"/>
        <color theme="1"/>
        <rFont val="Gadugi"/>
        <family val="2"/>
      </rPr>
      <t xml:space="preserve">, </t>
    </r>
    <r>
      <rPr>
        <b/>
        <sz val="11"/>
        <color theme="1"/>
        <rFont val="Gadugi"/>
        <family val="2"/>
      </rPr>
      <t>Type</t>
    </r>
    <r>
      <rPr>
        <sz val="11"/>
        <color theme="1"/>
        <rFont val="Gadugi"/>
        <family val="2"/>
      </rPr>
      <t xml:space="preserve">, and </t>
    </r>
    <r>
      <rPr>
        <b/>
        <sz val="11"/>
        <color theme="1"/>
        <rFont val="Gadugi"/>
        <family val="2"/>
      </rPr>
      <t>Status</t>
    </r>
    <r>
      <rPr>
        <sz val="11"/>
        <color theme="1"/>
        <rFont val="Gadugi"/>
        <family val="2"/>
      </rPr>
      <t>, by entering the indicated codes</t>
    </r>
  </si>
  <si>
    <t xml:space="preserve"> listed below. Attach a copy of the commitment letter, indicating the specific amount and purpose of its </t>
  </si>
  <si>
    <r>
      <t xml:space="preserve">funding behind the appropriate </t>
    </r>
    <r>
      <rPr>
        <b/>
        <sz val="11"/>
        <color theme="1"/>
        <rFont val="Gadugi"/>
        <family val="2"/>
      </rPr>
      <t>Tab</t>
    </r>
    <r>
      <rPr>
        <sz val="11"/>
        <color theme="1"/>
        <rFont val="Gadugi"/>
        <family val="2"/>
      </rPr>
      <t xml:space="preserve"> in the Application package.  Projects will be competitively scored based on </t>
    </r>
  </si>
  <si>
    <r>
      <t>the use of the least amount of subsidy per unit and leverage from other funding sources</t>
    </r>
    <r>
      <rPr>
        <i/>
        <sz val="11"/>
        <color theme="1"/>
        <rFont val="Gadugi"/>
        <family val="2"/>
      </rPr>
      <t>.</t>
    </r>
  </si>
  <si>
    <t>Funding Codes:</t>
  </si>
  <si>
    <t>Type:</t>
  </si>
  <si>
    <t>Status:</t>
  </si>
  <si>
    <t>Construction Financing</t>
  </si>
  <si>
    <t>R</t>
  </si>
  <si>
    <t>Requested</t>
  </si>
  <si>
    <t>Permanent Financing</t>
  </si>
  <si>
    <t>A</t>
  </si>
  <si>
    <t>Approved</t>
  </si>
  <si>
    <t>Bridge Financing</t>
  </si>
  <si>
    <t>Forgivable Loan</t>
  </si>
  <si>
    <t>Grant</t>
  </si>
  <si>
    <t>Source</t>
  </si>
  <si>
    <t>Type</t>
  </si>
  <si>
    <t>Status</t>
  </si>
  <si>
    <t>Amount of Funds</t>
  </si>
  <si>
    <t>Annual Debt Service</t>
  </si>
  <si>
    <t>Interest Rate</t>
  </si>
  <si>
    <t>Amortization Period (years)</t>
  </si>
  <si>
    <t>Term of Loan (years)</t>
  </si>
  <si>
    <t>Commitment Letter (Y/N)</t>
  </si>
  <si>
    <t>GCRA (HOME)</t>
  </si>
  <si>
    <t>grant</t>
  </si>
  <si>
    <t>GCRA (AHF)</t>
  </si>
  <si>
    <t/>
  </si>
  <si>
    <t>Total TDC</t>
  </si>
  <si>
    <t xml:space="preserve">For projects proposing five or more units, twenty percent (20%) of the total units must be affordable and available for </t>
  </si>
  <si>
    <t>households at 50 percent of the area median income and at least five percent (5%) of all new units must be</t>
  </si>
  <si>
    <t xml:space="preserve"> handicap accessible.</t>
  </si>
  <si>
    <t>Annual Gross Potential Revenue</t>
  </si>
  <si>
    <t>Type of Unit</t>
  </si>
  <si>
    <t>Square footage</t>
  </si>
  <si>
    <t>%AMI</t>
  </si>
  <si>
    <t># of Units</t>
  </si>
  <si>
    <t>Maximum Allowable Monthly Gross Rent</t>
  </si>
  <si>
    <t>Less Utility Allowance</t>
  </si>
  <si>
    <t>Maximum Allowable Monthly Net Rent</t>
  </si>
  <si>
    <t>Proposed Monthly Tenant Rent</t>
  </si>
  <si>
    <t># of Units x Tenant Rent</t>
  </si>
  <si>
    <t>Handicap Accessible</t>
  </si>
  <si>
    <t>Total Monthly Tenant Rent:</t>
  </si>
  <si>
    <t>Total Annual Tenant Rent:</t>
  </si>
  <si>
    <r>
      <t>Detail of Other Income</t>
    </r>
    <r>
      <rPr>
        <sz val="10"/>
        <color theme="0"/>
        <rFont val="Gadugi"/>
        <family val="2"/>
      </rPr>
      <t xml:space="preserve"> </t>
    </r>
  </si>
  <si>
    <t>Type of Other Income</t>
  </si>
  <si>
    <t>Annual $ Amount</t>
  </si>
  <si>
    <t>Total</t>
  </si>
  <si>
    <t>Total Annual Income:</t>
  </si>
  <si>
    <t>Annual Operating Expenses</t>
  </si>
  <si>
    <t>Amount</t>
  </si>
  <si>
    <t xml:space="preserve"> Per Unit</t>
  </si>
  <si>
    <t>Accounting</t>
  </si>
  <si>
    <t>Legal</t>
  </si>
  <si>
    <t>Insurance</t>
  </si>
  <si>
    <t>Real Estate Taxes</t>
  </si>
  <si>
    <t>Maintenance</t>
  </si>
  <si>
    <t>Advertising</t>
  </si>
  <si>
    <t>Trash Removal</t>
  </si>
  <si>
    <t>Utilities</t>
  </si>
  <si>
    <t>Payroll</t>
  </si>
  <si>
    <t>Management Fee</t>
  </si>
  <si>
    <t>Administration</t>
  </si>
  <si>
    <t>Grounds</t>
  </si>
  <si>
    <t>Other</t>
  </si>
  <si>
    <t>other</t>
  </si>
  <si>
    <t xml:space="preserve">Other </t>
  </si>
  <si>
    <t>Replacement Reserves</t>
  </si>
  <si>
    <t>TOTAL ANNUAL OPERATING EXPENSES</t>
  </si>
  <si>
    <t>TOTAL MONTHLY OPERATING EXPENSES</t>
  </si>
  <si>
    <t>PRO FORMA</t>
  </si>
  <si>
    <t>Year to Year Assumptions</t>
  </si>
  <si>
    <t xml:space="preserve">Revenue Inflation </t>
  </si>
  <si>
    <t>Commercial Rent Revenue Inflation</t>
  </si>
  <si>
    <t>IRP Deflation</t>
  </si>
  <si>
    <t xml:space="preserve">Other Revenue Inflation </t>
  </si>
  <si>
    <t>Residential Vacancy</t>
  </si>
  <si>
    <t>Commercial Vacancy</t>
  </si>
  <si>
    <t>Operating Expenses Inflation</t>
  </si>
  <si>
    <t>Year1</t>
  </si>
  <si>
    <t>Year2</t>
  </si>
  <si>
    <t>Year3</t>
  </si>
  <si>
    <t>Year4</t>
  </si>
  <si>
    <t>Year5</t>
  </si>
  <si>
    <t>Year6</t>
  </si>
  <si>
    <t>Year7</t>
  </si>
  <si>
    <t>Year8</t>
  </si>
  <si>
    <t>Year9</t>
  </si>
  <si>
    <t>Year10</t>
  </si>
  <si>
    <t>Year11</t>
  </si>
  <si>
    <t>Year12</t>
  </si>
  <si>
    <t>Year13</t>
  </si>
  <si>
    <t>Year14</t>
  </si>
  <si>
    <t>Year15</t>
  </si>
  <si>
    <t>Year16</t>
  </si>
  <si>
    <t>Year17</t>
  </si>
  <si>
    <t>Year18</t>
  </si>
  <si>
    <t>Year19</t>
  </si>
  <si>
    <t>Year20</t>
  </si>
  <si>
    <t xml:space="preserve">Residential Rent Revenue </t>
  </si>
  <si>
    <t>Effective Gross Income</t>
  </si>
  <si>
    <t>Operating Expenses</t>
  </si>
  <si>
    <t>Miscllaneous Taxes and Insurance</t>
  </si>
  <si>
    <t>Net Operating Income</t>
  </si>
  <si>
    <t>Adjusted Net Operating Income</t>
  </si>
  <si>
    <t>GCRA Mortgage 1st Mortgage</t>
  </si>
  <si>
    <t>2nd Mortgage</t>
  </si>
  <si>
    <t>3rd Mortgage</t>
  </si>
  <si>
    <t>4th Mortgage</t>
  </si>
  <si>
    <t>CF before Partnership Fees</t>
  </si>
  <si>
    <t>Public Benefit Fund Payment</t>
  </si>
  <si>
    <t>Investment Partnership - Asset Mgmt Fees</t>
  </si>
  <si>
    <t>Investment Partnership - Inv. Services Fees</t>
  </si>
  <si>
    <t>Deferred Developer Fee Payments (@ 1% int)</t>
  </si>
  <si>
    <t>CF before DHCD / DPMED Debt Service</t>
  </si>
  <si>
    <t>DHCD 2nd Mortgage Debt Service (70% of net cash flow)</t>
  </si>
  <si>
    <t>DPMED 3rd Mortgage Debt Service (30% of net cash flow)</t>
  </si>
  <si>
    <t>Operating Partnership - Partnership Fees (30% of net cash flow)</t>
  </si>
  <si>
    <t>CF before Partnership Distribution</t>
  </si>
  <si>
    <t>Total Debt Service</t>
  </si>
  <si>
    <t xml:space="preserve">Debt Service Coverage Ratio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</si>
</sst>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/d/yy\ h:mm\ AM/PM;@"/>
    <numFmt numFmtId="165" formatCode="0.000%"/>
    <numFmt numFmtId="166" formatCode="0.00_);\(0.00\)"/>
    <numFmt numFmtId="167" formatCode="&quot;$&quot;#,##0"/>
    <numFmt numFmtId="168" formatCode="_(* #,##0_);_(* \(#,##0\);_(* &quot;-&quot;??_);_(@_)"/>
    <numFmt numFmtId="169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Gadugi"/>
      <family val="2"/>
    </font>
    <font>
      <sz val="11"/>
      <color theme="1"/>
      <name val="Gadugi"/>
      <family val="2"/>
    </font>
    <font>
      <b/>
      <sz val="12"/>
      <name val="Gadugi"/>
      <family val="2"/>
    </font>
    <font>
      <b/>
      <sz val="12"/>
      <color theme="0"/>
      <name val="Gadugi"/>
      <family val="2"/>
    </font>
    <font>
      <b/>
      <sz val="10"/>
      <name val="Gadugi"/>
      <family val="2"/>
    </font>
    <font>
      <b/>
      <sz val="12"/>
      <color indexed="9"/>
      <name val="Gadugi"/>
      <family val="2"/>
    </font>
    <font>
      <b/>
      <i/>
      <sz val="11"/>
      <name val="Gadugi"/>
      <family val="2"/>
    </font>
    <font>
      <sz val="11"/>
      <name val="Gadugi"/>
      <family val="2"/>
    </font>
    <font>
      <b/>
      <sz val="11"/>
      <name val="Gadugi"/>
      <family val="2"/>
    </font>
    <font>
      <b/>
      <sz val="11"/>
      <color theme="0"/>
      <name val="Gadugi"/>
      <family val="2"/>
    </font>
    <font>
      <sz val="11"/>
      <color theme="0"/>
      <name val="Gadugi"/>
      <family val="2"/>
    </font>
    <font>
      <b/>
      <sz val="11"/>
      <color indexed="9"/>
      <name val="Gadugi"/>
      <family val="2"/>
    </font>
    <font>
      <sz val="11"/>
      <color indexed="48"/>
      <name val="Gadugi"/>
      <family val="2"/>
    </font>
    <font>
      <sz val="11"/>
      <color indexed="9"/>
      <name val="Gadugi"/>
      <family val="2"/>
    </font>
    <font>
      <b/>
      <i/>
      <sz val="11"/>
      <color theme="0"/>
      <name val="Gadugi"/>
      <family val="2"/>
    </font>
    <font>
      <b/>
      <sz val="10"/>
      <color theme="0"/>
      <name val="Gadugi"/>
      <family val="2"/>
    </font>
    <font>
      <b/>
      <sz val="11"/>
      <color theme="1"/>
      <name val="Gadugi"/>
      <family val="2"/>
    </font>
    <font>
      <sz val="10"/>
      <color indexed="12"/>
      <name val="Gadugi"/>
      <family val="2"/>
    </font>
    <font>
      <b/>
      <sz val="10"/>
      <color rgb="FF0070C0"/>
      <name val="Gadugi"/>
      <family val="2"/>
    </font>
    <font>
      <sz val="10"/>
      <color theme="0"/>
      <name val="Gadugi"/>
      <family val="2"/>
    </font>
    <font>
      <b/>
      <u/>
      <sz val="10"/>
      <color theme="0"/>
      <name val="Gadugi"/>
      <family val="2"/>
    </font>
    <font>
      <sz val="10"/>
      <color indexed="9"/>
      <name val="Gadugi"/>
      <family val="2"/>
    </font>
    <font>
      <i/>
      <sz val="11"/>
      <color theme="1"/>
      <name val="Gadugi"/>
      <family val="2"/>
    </font>
    <font>
      <b/>
      <sz val="10"/>
      <color indexed="12"/>
      <name val="Gadugi"/>
      <family val="2"/>
    </font>
    <font>
      <b/>
      <sz val="16"/>
      <name val="Gadugi"/>
      <family val="2"/>
    </font>
    <font>
      <sz val="10"/>
      <color rgb="FF0000FF"/>
      <name val="Gadugi"/>
      <family val="2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3" fillId="0" borderId="0"/>
  </cellStyleXfs>
  <cellXfs count="203">
    <xf numFmtId="0" fontId="0" fillId="0" borderId="0" xfId="0"/>
    <xf numFmtId="0" fontId="7" fillId="0" borderId="0" xfId="0" applyFont="1"/>
    <xf numFmtId="0" fontId="7" fillId="3" borderId="0" xfId="0" applyFont="1" applyFill="1"/>
    <xf numFmtId="168" fontId="7" fillId="0" borderId="0" xfId="1" applyNumberFormat="1" applyFont="1"/>
    <xf numFmtId="43" fontId="7" fillId="0" borderId="0" xfId="1" applyFont="1"/>
    <xf numFmtId="38" fontId="7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9" borderId="1" xfId="0" applyFont="1" applyFill="1" applyBorder="1" applyAlignment="1">
      <alignment vertical="center"/>
    </xf>
    <xf numFmtId="0" fontId="16" fillId="9" borderId="2" xfId="0" applyFont="1" applyFill="1" applyBorder="1"/>
    <xf numFmtId="0" fontId="16" fillId="9" borderId="3" xfId="0" applyFont="1" applyFill="1" applyBorder="1"/>
    <xf numFmtId="0" fontId="13" fillId="0" borderId="0" xfId="0" applyFont="1" applyAlignment="1">
      <alignment vertical="center"/>
    </xf>
    <xf numFmtId="8" fontId="13" fillId="0" borderId="0" xfId="0" applyNumberFormat="1" applyFont="1"/>
    <xf numFmtId="0" fontId="17" fillId="15" borderId="15" xfId="0" applyFont="1" applyFill="1" applyBorder="1" applyAlignment="1">
      <alignment vertical="center"/>
    </xf>
    <xf numFmtId="0" fontId="18" fillId="15" borderId="16" xfId="0" applyFont="1" applyFill="1" applyBorder="1"/>
    <xf numFmtId="38" fontId="18" fillId="15" borderId="5" xfId="0" applyNumberFormat="1" applyFont="1" applyFill="1" applyBorder="1"/>
    <xf numFmtId="168" fontId="13" fillId="0" borderId="0" xfId="1" applyNumberFormat="1" applyFont="1"/>
    <xf numFmtId="0" fontId="13" fillId="0" borderId="17" xfId="0" applyFont="1" applyBorder="1" applyAlignment="1">
      <alignment horizontal="left" vertical="center" indent="1"/>
    </xf>
    <xf numFmtId="9" fontId="13" fillId="14" borderId="11" xfId="0" applyNumberFormat="1" applyFont="1" applyFill="1" applyBorder="1" applyAlignment="1">
      <alignment horizontal="center" vertical="center"/>
    </xf>
    <xf numFmtId="38" fontId="13" fillId="0" borderId="0" xfId="0" applyNumberFormat="1" applyFont="1"/>
    <xf numFmtId="168" fontId="13" fillId="0" borderId="0" xfId="0" applyNumberFormat="1" applyFont="1"/>
    <xf numFmtId="9" fontId="13" fillId="14" borderId="18" xfId="0" applyNumberFormat="1" applyFont="1" applyFill="1" applyBorder="1" applyAlignment="1">
      <alignment horizontal="center" vertical="center"/>
    </xf>
    <xf numFmtId="169" fontId="13" fillId="14" borderId="18" xfId="0" applyNumberFormat="1" applyFont="1" applyFill="1" applyBorder="1" applyAlignment="1">
      <alignment horizontal="center" vertical="center"/>
    </xf>
    <xf numFmtId="9" fontId="13" fillId="0" borderId="0" xfId="0" applyNumberFormat="1" applyFont="1" applyAlignment="1">
      <alignment vertical="center"/>
    </xf>
    <xf numFmtId="0" fontId="13" fillId="0" borderId="19" xfId="0" applyFont="1" applyBorder="1" applyAlignment="1">
      <alignment horizontal="left" vertical="center" indent="1"/>
    </xf>
    <xf numFmtId="0" fontId="13" fillId="0" borderId="8" xfId="0" applyFont="1" applyBorder="1" applyAlignment="1">
      <alignment vertical="center"/>
    </xf>
    <xf numFmtId="9" fontId="13" fillId="14" borderId="9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7" fillId="9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 indent="1"/>
    </xf>
    <xf numFmtId="0" fontId="13" fillId="0" borderId="1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4" fillId="4" borderId="19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vertical="center"/>
    </xf>
    <xf numFmtId="0" fontId="14" fillId="4" borderId="21" xfId="0" applyFont="1" applyFill="1" applyBorder="1" applyAlignment="1">
      <alignment vertical="center"/>
    </xf>
    <xf numFmtId="0" fontId="13" fillId="0" borderId="17" xfId="0" applyFont="1" applyBorder="1"/>
    <xf numFmtId="0" fontId="13" fillId="0" borderId="17" xfId="0" applyFont="1" applyBorder="1" applyAlignment="1">
      <alignment horizontal="left"/>
    </xf>
    <xf numFmtId="0" fontId="14" fillId="4" borderId="19" xfId="0" applyFont="1" applyFill="1" applyBorder="1" applyAlignment="1">
      <alignment vertical="center"/>
    </xf>
    <xf numFmtId="0" fontId="13" fillId="0" borderId="8" xfId="0" applyFont="1" applyBorder="1"/>
    <xf numFmtId="0" fontId="14" fillId="4" borderId="17" xfId="0" applyFont="1" applyFill="1" applyBorder="1" applyAlignment="1">
      <alignment horizontal="left" vertical="center"/>
    </xf>
    <xf numFmtId="0" fontId="14" fillId="4" borderId="0" xfId="0" applyFont="1" applyFill="1" applyAlignment="1">
      <alignment vertical="center"/>
    </xf>
    <xf numFmtId="0" fontId="13" fillId="0" borderId="17" xfId="0" applyFont="1" applyBorder="1" applyAlignment="1">
      <alignment horizontal="left" vertical="top"/>
    </xf>
    <xf numFmtId="0" fontId="13" fillId="0" borderId="17" xfId="0" applyFont="1" applyBorder="1" applyAlignment="1">
      <alignment vertical="top"/>
    </xf>
    <xf numFmtId="0" fontId="14" fillId="3" borderId="17" xfId="0" applyFont="1" applyFill="1" applyBorder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38" fontId="13" fillId="0" borderId="11" xfId="0" applyNumberFormat="1" applyFont="1" applyBorder="1" applyAlignment="1">
      <alignment horizontal="center" vertical="center"/>
    </xf>
    <xf numFmtId="38" fontId="13" fillId="0" borderId="16" xfId="0" applyNumberFormat="1" applyFont="1" applyBorder="1" applyAlignment="1">
      <alignment horizontal="center" vertical="center"/>
    </xf>
    <xf numFmtId="38" fontId="13" fillId="0" borderId="5" xfId="0" applyNumberFormat="1" applyFont="1" applyBorder="1" applyAlignment="1">
      <alignment horizontal="center" vertical="center"/>
    </xf>
    <xf numFmtId="38" fontId="13" fillId="0" borderId="18" xfId="0" applyNumberFormat="1" applyFont="1" applyBorder="1" applyAlignment="1">
      <alignment horizontal="center" vertical="center"/>
    </xf>
    <xf numFmtId="38" fontId="14" fillId="4" borderId="9" xfId="0" applyNumberFormat="1" applyFont="1" applyFill="1" applyBorder="1" applyAlignment="1">
      <alignment horizontal="center" vertical="center"/>
    </xf>
    <xf numFmtId="38" fontId="14" fillId="4" borderId="8" xfId="0" applyNumberFormat="1" applyFont="1" applyFill="1" applyBorder="1" applyAlignment="1">
      <alignment horizontal="center" vertical="center"/>
    </xf>
    <xf numFmtId="38" fontId="14" fillId="4" borderId="21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0" xfId="0" applyFont="1" applyBorder="1" applyAlignment="1">
      <alignment horizontal="center"/>
    </xf>
    <xf numFmtId="38" fontId="13" fillId="0" borderId="0" xfId="0" applyNumberFormat="1" applyFont="1" applyAlignment="1">
      <alignment horizontal="center" vertical="center"/>
    </xf>
    <xf numFmtId="38" fontId="13" fillId="0" borderId="20" xfId="0" applyNumberFormat="1" applyFont="1" applyBorder="1" applyAlignment="1">
      <alignment horizontal="center" vertical="center"/>
    </xf>
    <xf numFmtId="38" fontId="14" fillId="4" borderId="4" xfId="0" applyNumberFormat="1" applyFont="1" applyFill="1" applyBorder="1" applyAlignment="1">
      <alignment horizontal="center" vertical="center"/>
    </xf>
    <xf numFmtId="38" fontId="13" fillId="0" borderId="18" xfId="0" applyNumberFormat="1" applyFont="1" applyBorder="1" applyAlignment="1">
      <alignment horizontal="center"/>
    </xf>
    <xf numFmtId="38" fontId="13" fillId="0" borderId="0" xfId="0" applyNumberFormat="1" applyFont="1" applyAlignment="1">
      <alignment horizontal="center"/>
    </xf>
    <xf numFmtId="38" fontId="13" fillId="0" borderId="20" xfId="0" applyNumberFormat="1" applyFont="1" applyBorder="1" applyAlignment="1">
      <alignment horizontal="center"/>
    </xf>
    <xf numFmtId="38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4" fillId="4" borderId="18" xfId="0" applyNumberFormat="1" applyFont="1" applyFill="1" applyBorder="1" applyAlignment="1">
      <alignment horizontal="center" vertical="center"/>
    </xf>
    <xf numFmtId="3" fontId="14" fillId="4" borderId="0" xfId="0" applyNumberFormat="1" applyFont="1" applyFill="1" applyAlignment="1">
      <alignment horizontal="center" vertical="center"/>
    </xf>
    <xf numFmtId="3" fontId="14" fillId="4" borderId="20" xfId="0" applyNumberFormat="1" applyFont="1" applyFill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3" fontId="13" fillId="0" borderId="18" xfId="1" applyNumberFormat="1" applyFont="1" applyBorder="1" applyAlignment="1">
      <alignment horizontal="center" vertical="center"/>
    </xf>
    <xf numFmtId="3" fontId="13" fillId="0" borderId="20" xfId="1" applyNumberFormat="1" applyFont="1" applyBorder="1" applyAlignment="1">
      <alignment horizontal="center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0" xfId="0" applyNumberFormat="1" applyFont="1" applyFill="1" applyAlignment="1">
      <alignment horizontal="center" vertical="center"/>
    </xf>
    <xf numFmtId="3" fontId="14" fillId="3" borderId="20" xfId="0" applyNumberFormat="1" applyFont="1" applyFill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/>
    </xf>
    <xf numFmtId="0" fontId="9" fillId="9" borderId="0" xfId="0" applyFont="1" applyFill="1"/>
    <xf numFmtId="0" fontId="16" fillId="9" borderId="0" xfId="0" applyFont="1" applyFill="1"/>
    <xf numFmtId="0" fontId="16" fillId="9" borderId="0" xfId="0" applyFont="1" applyFill="1" applyAlignment="1">
      <alignment horizontal="left"/>
    </xf>
    <xf numFmtId="0" fontId="16" fillId="9" borderId="0" xfId="0" applyFont="1" applyFill="1" applyAlignment="1">
      <alignment horizontal="center"/>
    </xf>
    <xf numFmtId="0" fontId="17" fillId="9" borderId="14" xfId="19" applyFont="1" applyFill="1" applyBorder="1"/>
    <xf numFmtId="0" fontId="15" fillId="9" borderId="0" xfId="0" applyFont="1" applyFill="1"/>
    <xf numFmtId="0" fontId="13" fillId="0" borderId="4" xfId="19" applyFont="1" applyBorder="1" applyAlignment="1">
      <alignment horizontal="left" indent="1"/>
    </xf>
    <xf numFmtId="167" fontId="7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13" borderId="10" xfId="0" applyFont="1" applyFill="1" applyBorder="1"/>
    <xf numFmtId="0" fontId="19" fillId="10" borderId="4" xfId="19" applyFont="1" applyFill="1" applyBorder="1"/>
    <xf numFmtId="0" fontId="14" fillId="11" borderId="4" xfId="19" applyFont="1" applyFill="1" applyBorder="1"/>
    <xf numFmtId="0" fontId="20" fillId="9" borderId="0" xfId="0" applyFont="1" applyFill="1"/>
    <xf numFmtId="0" fontId="21" fillId="9" borderId="1" xfId="0" applyFont="1" applyFill="1" applyBorder="1" applyAlignment="1">
      <alignment horizontal="left"/>
    </xf>
    <xf numFmtId="0" fontId="21" fillId="9" borderId="2" xfId="0" applyFont="1" applyFill="1" applyBorder="1" applyAlignment="1">
      <alignment horizontal="left"/>
    </xf>
    <xf numFmtId="0" fontId="21" fillId="9" borderId="3" xfId="0" applyFont="1" applyFill="1" applyBorder="1" applyAlignment="1">
      <alignment horizontal="left"/>
    </xf>
    <xf numFmtId="0" fontId="16" fillId="9" borderId="5" xfId="0" applyFont="1" applyFill="1" applyBorder="1"/>
    <xf numFmtId="0" fontId="22" fillId="0" borderId="4" xfId="0" applyFont="1" applyBorder="1" applyAlignment="1">
      <alignment horizontal="center" wrapText="1"/>
    </xf>
    <xf numFmtId="0" fontId="23" fillId="12" borderId="4" xfId="1" applyNumberFormat="1" applyFont="1" applyFill="1" applyBorder="1" applyAlignment="1" applyProtection="1">
      <alignment horizontal="center"/>
      <protection locked="0"/>
    </xf>
    <xf numFmtId="43" fontId="23" fillId="12" borderId="4" xfId="1" applyFont="1" applyFill="1" applyBorder="1" applyProtection="1">
      <protection locked="0"/>
    </xf>
    <xf numFmtId="43" fontId="7" fillId="0" borderId="4" xfId="1" applyFont="1" applyBorder="1"/>
    <xf numFmtId="0" fontId="24" fillId="12" borderId="4" xfId="1" applyNumberFormat="1" applyFont="1" applyFill="1" applyBorder="1" applyAlignment="1" applyProtection="1">
      <alignment horizontal="left" wrapText="1"/>
      <protection locked="0"/>
    </xf>
    <xf numFmtId="0" fontId="23" fillId="12" borderId="4" xfId="1" applyNumberFormat="1" applyFont="1" applyFill="1" applyBorder="1" applyAlignment="1" applyProtection="1">
      <alignment horizontal="center" wrapText="1"/>
      <protection locked="0"/>
    </xf>
    <xf numFmtId="0" fontId="22" fillId="0" borderId="4" xfId="0" applyFont="1" applyBorder="1"/>
    <xf numFmtId="0" fontId="7" fillId="13" borderId="4" xfId="0" applyFont="1" applyFill="1" applyBorder="1"/>
    <xf numFmtId="43" fontId="7" fillId="13" borderId="4" xfId="1" applyFont="1" applyFill="1" applyBorder="1"/>
    <xf numFmtId="0" fontId="21" fillId="9" borderId="1" xfId="0" applyFont="1" applyFill="1" applyBorder="1"/>
    <xf numFmtId="0" fontId="21" fillId="9" borderId="2" xfId="0" applyFont="1" applyFill="1" applyBorder="1"/>
    <xf numFmtId="0" fontId="21" fillId="9" borderId="3" xfId="0" applyFont="1" applyFill="1" applyBorder="1"/>
    <xf numFmtId="0" fontId="10" fillId="3" borderId="0" xfId="0" applyFont="1" applyFill="1"/>
    <xf numFmtId="43" fontId="7" fillId="13" borderId="4" xfId="0" applyNumberFormat="1" applyFont="1" applyFill="1" applyBorder="1"/>
    <xf numFmtId="43" fontId="22" fillId="13" borderId="10" xfId="0" applyNumberFormat="1" applyFont="1" applyFill="1" applyBorder="1"/>
    <xf numFmtId="0" fontId="15" fillId="9" borderId="0" xfId="2" applyFont="1" applyFill="1"/>
    <xf numFmtId="0" fontId="21" fillId="9" borderId="0" xfId="2" applyFont="1" applyFill="1"/>
    <xf numFmtId="0" fontId="21" fillId="3" borderId="0" xfId="2" applyFont="1" applyFill="1"/>
    <xf numFmtId="0" fontId="7" fillId="9" borderId="0" xfId="0" applyFont="1" applyFill="1"/>
    <xf numFmtId="0" fontId="11" fillId="2" borderId="0" xfId="2" applyFont="1" applyFill="1"/>
    <xf numFmtId="0" fontId="27" fillId="2" borderId="0" xfId="2" applyFont="1" applyFill="1"/>
    <xf numFmtId="0" fontId="6" fillId="0" borderId="0" xfId="2" applyFont="1"/>
    <xf numFmtId="0" fontId="10" fillId="0" borderId="0" xfId="2" applyFont="1"/>
    <xf numFmtId="0" fontId="6" fillId="0" borderId="0" xfId="2" applyFont="1" applyAlignment="1">
      <alignment horizontal="center"/>
    </xf>
    <xf numFmtId="0" fontId="10" fillId="0" borderId="4" xfId="2" applyFont="1" applyBorder="1" applyAlignment="1">
      <alignment horizontal="center" wrapText="1"/>
    </xf>
    <xf numFmtId="0" fontId="10" fillId="4" borderId="4" xfId="2" applyFont="1" applyFill="1" applyBorder="1" applyAlignment="1">
      <alignment horizontal="center"/>
    </xf>
    <xf numFmtId="0" fontId="10" fillId="3" borderId="4" xfId="2" applyFont="1" applyFill="1" applyBorder="1" applyAlignment="1">
      <alignment horizontal="left"/>
    </xf>
    <xf numFmtId="49" fontId="10" fillId="3" borderId="4" xfId="2" applyNumberFormat="1" applyFont="1" applyFill="1" applyBorder="1" applyAlignment="1">
      <alignment horizontal="left"/>
    </xf>
    <xf numFmtId="0" fontId="10" fillId="3" borderId="4" xfId="2" applyFont="1" applyFill="1" applyBorder="1" applyAlignment="1">
      <alignment horizontal="center"/>
    </xf>
    <xf numFmtId="43" fontId="23" fillId="3" borderId="4" xfId="3" applyFont="1" applyFill="1" applyBorder="1" applyProtection="1">
      <protection locked="0"/>
    </xf>
    <xf numFmtId="166" fontId="6" fillId="3" borderId="4" xfId="3" applyNumberFormat="1" applyFont="1" applyFill="1" applyBorder="1" applyAlignment="1">
      <alignment vertical="center"/>
    </xf>
    <xf numFmtId="9" fontId="6" fillId="3" borderId="4" xfId="18" applyFont="1" applyFill="1" applyBorder="1" applyAlignment="1" applyProtection="1">
      <alignment horizontal="center" vertical="center"/>
      <protection hidden="1"/>
    </xf>
    <xf numFmtId="0" fontId="10" fillId="3" borderId="4" xfId="2" applyFont="1" applyFill="1" applyBorder="1" applyAlignment="1" applyProtection="1">
      <alignment horizontal="center" vertical="center"/>
      <protection hidden="1"/>
    </xf>
    <xf numFmtId="0" fontId="23" fillId="3" borderId="4" xfId="2" applyFont="1" applyFill="1" applyBorder="1" applyAlignment="1" applyProtection="1">
      <alignment horizontal="center"/>
      <protection locked="0"/>
    </xf>
    <xf numFmtId="43" fontId="6" fillId="3" borderId="4" xfId="3" applyFont="1" applyFill="1" applyBorder="1"/>
    <xf numFmtId="165" fontId="23" fillId="3" borderId="4" xfId="18" applyNumberFormat="1" applyFont="1" applyFill="1" applyBorder="1" applyProtection="1">
      <protection locked="0"/>
    </xf>
    <xf numFmtId="0" fontId="23" fillId="3" borderId="4" xfId="2" applyFont="1" applyFill="1" applyBorder="1" applyAlignment="1" applyProtection="1">
      <alignment horizontal="center" vertical="center"/>
      <protection locked="0"/>
    </xf>
    <xf numFmtId="0" fontId="29" fillId="3" borderId="4" xfId="2" applyFont="1" applyFill="1" applyBorder="1" applyAlignment="1" applyProtection="1">
      <alignment horizontal="left"/>
      <protection locked="0"/>
    </xf>
    <xf numFmtId="49" fontId="29" fillId="3" borderId="4" xfId="2" applyNumberFormat="1" applyFont="1" applyFill="1" applyBorder="1" applyAlignment="1" applyProtection="1">
      <alignment horizontal="left"/>
      <protection locked="0"/>
    </xf>
    <xf numFmtId="0" fontId="29" fillId="3" borderId="4" xfId="2" applyFont="1" applyFill="1" applyBorder="1" applyAlignment="1" applyProtection="1">
      <alignment horizontal="center"/>
      <protection locked="0"/>
    </xf>
    <xf numFmtId="43" fontId="6" fillId="13" borderId="4" xfId="3" applyFont="1" applyFill="1" applyBorder="1"/>
    <xf numFmtId="10" fontId="23" fillId="0" borderId="0" xfId="18" applyNumberFormat="1" applyFont="1" applyFill="1" applyBorder="1" applyProtection="1">
      <protection locked="0"/>
    </xf>
    <xf numFmtId="0" fontId="22" fillId="0" borderId="0" xfId="0" applyFont="1"/>
    <xf numFmtId="0" fontId="26" fillId="9" borderId="0" xfId="2" applyFont="1" applyFill="1" applyAlignment="1">
      <alignment horizontal="left"/>
    </xf>
    <xf numFmtId="0" fontId="11" fillId="9" borderId="0" xfId="2" applyFont="1" applyFill="1"/>
    <xf numFmtId="0" fontId="27" fillId="9" borderId="0" xfId="2" applyFont="1" applyFill="1"/>
    <xf numFmtId="0" fontId="8" fillId="0" borderId="0" xfId="2" applyFont="1"/>
    <xf numFmtId="0" fontId="27" fillId="0" borderId="0" xfId="2" applyFont="1"/>
    <xf numFmtId="0" fontId="6" fillId="13" borderId="10" xfId="2" applyFont="1" applyFill="1" applyBorder="1"/>
    <xf numFmtId="0" fontId="6" fillId="0" borderId="8" xfId="2" applyFont="1" applyBorder="1"/>
    <xf numFmtId="0" fontId="6" fillId="0" borderId="1" xfId="2" applyFont="1" applyBorder="1"/>
    <xf numFmtId="0" fontId="6" fillId="0" borderId="2" xfId="2" applyFont="1" applyBorder="1"/>
    <xf numFmtId="0" fontId="6" fillId="0" borderId="3" xfId="2" applyFont="1" applyBorder="1"/>
    <xf numFmtId="4" fontId="10" fillId="7" borderId="4" xfId="2" applyNumberFormat="1" applyFont="1" applyFill="1" applyBorder="1"/>
    <xf numFmtId="4" fontId="23" fillId="0" borderId="4" xfId="2" applyNumberFormat="1" applyFont="1" applyBorder="1" applyProtection="1">
      <protection locked="0"/>
    </xf>
    <xf numFmtId="4" fontId="23" fillId="3" borderId="4" xfId="2" applyNumberFormat="1" applyFont="1" applyFill="1" applyBorder="1" applyProtection="1">
      <protection locked="0"/>
    </xf>
    <xf numFmtId="4" fontId="23" fillId="3" borderId="4" xfId="2" applyNumberFormat="1" applyFont="1" applyFill="1" applyBorder="1"/>
    <xf numFmtId="10" fontId="6" fillId="0" borderId="4" xfId="2" applyNumberFormat="1" applyFont="1" applyBorder="1"/>
    <xf numFmtId="4" fontId="6" fillId="0" borderId="4" xfId="2" applyNumberFormat="1" applyFont="1" applyBorder="1"/>
    <xf numFmtId="0" fontId="6" fillId="3" borderId="0" xfId="2" applyFont="1" applyFill="1"/>
    <xf numFmtId="4" fontId="6" fillId="3" borderId="4" xfId="2" applyNumberFormat="1" applyFont="1" applyFill="1" applyBorder="1"/>
    <xf numFmtId="0" fontId="10" fillId="0" borderId="2" xfId="2" applyFont="1" applyBorder="1"/>
    <xf numFmtId="4" fontId="6" fillId="0" borderId="0" xfId="2" applyNumberFormat="1" applyFont="1"/>
    <xf numFmtId="0" fontId="6" fillId="0" borderId="1" xfId="2" quotePrefix="1" applyFont="1" applyBorder="1"/>
    <xf numFmtId="0" fontId="6" fillId="0" borderId="6" xfId="2" applyFont="1" applyBorder="1"/>
    <xf numFmtId="0" fontId="6" fillId="0" borderId="12" xfId="2" applyFont="1" applyBorder="1"/>
    <xf numFmtId="0" fontId="6" fillId="0" borderId="0" xfId="2" applyFont="1" applyAlignment="1">
      <alignment horizontal="left"/>
    </xf>
    <xf numFmtId="4" fontId="23" fillId="0" borderId="0" xfId="2" applyNumberFormat="1" applyFont="1" applyProtection="1">
      <protection locked="0"/>
    </xf>
    <xf numFmtId="4" fontId="6" fillId="0" borderId="0" xfId="11" applyNumberFormat="1" applyFont="1" applyFill="1" applyBorder="1" applyAlignment="1" applyProtection="1"/>
    <xf numFmtId="0" fontId="6" fillId="0" borderId="0" xfId="2" applyFont="1" applyAlignment="1">
      <alignment horizontal="right"/>
    </xf>
    <xf numFmtId="0" fontId="10" fillId="0" borderId="0" xfId="2" applyFont="1" applyAlignment="1">
      <alignment horizontal="left"/>
    </xf>
    <xf numFmtId="0" fontId="23" fillId="0" borderId="0" xfId="2" applyFont="1" applyAlignment="1" applyProtection="1">
      <alignment horizontal="left"/>
      <protection locked="0"/>
    </xf>
    <xf numFmtId="0" fontId="26" fillId="9" borderId="13" xfId="2" applyFont="1" applyFill="1" applyBorder="1"/>
    <xf numFmtId="0" fontId="10" fillId="4" borderId="11" xfId="2" applyFont="1" applyFill="1" applyBorder="1" applyAlignment="1">
      <alignment horizontal="center" wrapText="1"/>
    </xf>
    <xf numFmtId="0" fontId="30" fillId="4" borderId="9" xfId="2" applyFont="1" applyFill="1" applyBorder="1" applyAlignment="1">
      <alignment horizontal="center" wrapText="1"/>
    </xf>
    <xf numFmtId="0" fontId="10" fillId="8" borderId="11" xfId="2" applyFont="1" applyFill="1" applyBorder="1" applyAlignment="1">
      <alignment horizontal="center" wrapText="1"/>
    </xf>
    <xf numFmtId="0" fontId="10" fillId="8" borderId="9" xfId="2" applyFont="1" applyFill="1" applyBorder="1" applyAlignment="1">
      <alignment horizontal="center" wrapText="1"/>
    </xf>
    <xf numFmtId="0" fontId="10" fillId="4" borderId="9" xfId="2" applyFont="1" applyFill="1" applyBorder="1" applyAlignment="1">
      <alignment horizontal="center" wrapText="1"/>
    </xf>
    <xf numFmtId="0" fontId="26" fillId="9" borderId="13" xfId="2" applyFont="1" applyFill="1" applyBorder="1" applyAlignment="1">
      <alignment horizontal="left"/>
    </xf>
    <xf numFmtId="0" fontId="30" fillId="0" borderId="0" xfId="2" applyFont="1" applyAlignment="1">
      <alignment horizontal="center"/>
    </xf>
    <xf numFmtId="164" fontId="6" fillId="0" borderId="7" xfId="2" applyNumberFormat="1" applyFont="1" applyBorder="1" applyAlignment="1">
      <alignment horizontal="left"/>
    </xf>
    <xf numFmtId="0" fontId="31" fillId="5" borderId="2" xfId="2" applyFont="1" applyFill="1" applyBorder="1" applyProtection="1">
      <protection locked="0"/>
    </xf>
    <xf numFmtId="0" fontId="31" fillId="5" borderId="3" xfId="2" applyFont="1" applyFill="1" applyBorder="1" applyProtection="1">
      <protection locked="0"/>
    </xf>
    <xf numFmtId="0" fontId="31" fillId="0" borderId="3" xfId="2" applyFont="1" applyBorder="1" applyProtection="1">
      <protection locked="0"/>
    </xf>
    <xf numFmtId="0" fontId="10" fillId="6" borderId="4" xfId="2" applyFont="1" applyFill="1" applyBorder="1" applyAlignment="1">
      <alignment horizontal="center"/>
    </xf>
    <xf numFmtId="0" fontId="23" fillId="12" borderId="1" xfId="0" applyFont="1" applyFill="1" applyBorder="1" applyAlignment="1" applyProtection="1">
      <alignment horizontal="left"/>
      <protection locked="0"/>
    </xf>
    <xf numFmtId="0" fontId="23" fillId="12" borderId="2" xfId="0" applyFont="1" applyFill="1" applyBorder="1" applyAlignment="1" applyProtection="1">
      <alignment horizontal="left"/>
      <protection locked="0"/>
    </xf>
    <xf numFmtId="0" fontId="23" fillId="12" borderId="3" xfId="0" applyFont="1" applyFill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6" fillId="9" borderId="13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right"/>
    </xf>
    <xf numFmtId="0" fontId="22" fillId="0" borderId="1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16" fillId="9" borderId="13" xfId="0" applyFont="1" applyFill="1" applyBorder="1" applyAlignment="1">
      <alignment horizontal="center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24" xfId="0" applyFont="1" applyBorder="1" applyAlignment="1">
      <alignment horizontal="left"/>
    </xf>
  </cellXfs>
  <cellStyles count="20">
    <cellStyle name="Comma" xfId="1" builtinId="3"/>
    <cellStyle name="Comma 2" xfId="3" xr:uid="{00000000-0005-0000-0000-000001000000}"/>
    <cellStyle name="Currency 2" xfId="5" xr:uid="{00000000-0005-0000-0000-000002000000}"/>
    <cellStyle name="Currency 3" xfId="6" xr:uid="{00000000-0005-0000-0000-000003000000}"/>
    <cellStyle name="Currency 4" xfId="7" xr:uid="{00000000-0005-0000-0000-000004000000}"/>
    <cellStyle name="Currency 5" xfId="8" xr:uid="{00000000-0005-0000-0000-000005000000}"/>
    <cellStyle name="Currency 6" xfId="9" xr:uid="{00000000-0005-0000-0000-000006000000}"/>
    <cellStyle name="Currency 7" xfId="10" xr:uid="{00000000-0005-0000-0000-000007000000}"/>
    <cellStyle name="Currency 8" xfId="4" xr:uid="{00000000-0005-0000-0000-000008000000}"/>
    <cellStyle name="Hyperlink" xfId="11" builtinId="8"/>
    <cellStyle name="Normal" xfId="0" builtinId="0"/>
    <cellStyle name="Normal 12" xfId="19" xr:uid="{00000000-0005-0000-0000-00000B000000}"/>
    <cellStyle name="Normal 2" xfId="12" xr:uid="{00000000-0005-0000-0000-00000C000000}"/>
    <cellStyle name="Normal 3" xfId="13" xr:uid="{00000000-0005-0000-0000-00000D000000}"/>
    <cellStyle name="Normal 4" xfId="14" xr:uid="{00000000-0005-0000-0000-00000E000000}"/>
    <cellStyle name="Normal 5" xfId="15" xr:uid="{00000000-0005-0000-0000-00000F000000}"/>
    <cellStyle name="Normal 6" xfId="16" xr:uid="{00000000-0005-0000-0000-000010000000}"/>
    <cellStyle name="Normal 7" xfId="17" xr:uid="{00000000-0005-0000-0000-000011000000}"/>
    <cellStyle name="Normal 8" xfId="2" xr:uid="{00000000-0005-0000-0000-000012000000}"/>
    <cellStyle name="Percent 2" xfId="18" xr:uid="{00000000-0005-0000-0000-00001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73581</xdr:colOff>
      <xdr:row>0</xdr:row>
      <xdr:rowOff>19049</xdr:rowOff>
    </xdr:from>
    <xdr:to>
      <xdr:col>2</xdr:col>
      <xdr:colOff>267174</xdr:colOff>
      <xdr:row>1</xdr:row>
      <xdr:rowOff>276224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581" y="19049"/>
          <a:ext cx="1479468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ME%20Subrecipients/Application%20Format%20Examples/Proforma/DHCFA+SU+Template+DHCD+SuperNofa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ources and Uses - Dev"/>
      <sheetName val="Sources and Uses - Comparision"/>
      <sheetName val="Sources and Uses - HFA"/>
      <sheetName val="Eligible Basis"/>
      <sheetName val="Sources and Uses -Draw Sche (2)"/>
      <sheetName val="Rents and other Revenue"/>
      <sheetName val="Operating Expenses and Reserves"/>
      <sheetName val="old expense sheet"/>
      <sheetName val="15-Year Pro Forma"/>
      <sheetName val="Amortization (2)"/>
      <sheetName val="Amortization"/>
      <sheetName val="Aggregate Basis"/>
      <sheetName val="Financing Specifics"/>
      <sheetName val="Rent Compliance"/>
      <sheetName val="Sheet3"/>
      <sheetName val="Sheet2"/>
      <sheetName val="Sheet1"/>
      <sheetName val="Financing Specifics (2)"/>
      <sheetName val="Tests"/>
      <sheetName val="Rent Compar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Administrative Expenses</v>
          </cell>
        </row>
        <row r="40">
          <cell r="B40" t="str">
            <v>Utilities</v>
          </cell>
        </row>
      </sheetData>
      <sheetData sheetId="8"/>
      <sheetData sheetId="9"/>
      <sheetData sheetId="10"/>
      <sheetData sheetId="11"/>
      <sheetData sheetId="12"/>
      <sheetData sheetId="13">
        <row r="47">
          <cell r="E47" t="e">
            <v>#REF!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tabSelected="1" topLeftCell="A18" workbookViewId="0">
      <selection activeCell="M43" sqref="M43"/>
    </sheetView>
  </sheetViews>
  <sheetFormatPr defaultColWidth="9.140625" defaultRowHeight="15" x14ac:dyDescent="0.25"/>
  <cols>
    <col min="1" max="3" width="9.140625" style="1"/>
    <col min="4" max="4" width="13.140625" style="1" customWidth="1"/>
    <col min="5" max="9" width="9.140625" style="1"/>
    <col min="10" max="10" width="9" style="1" bestFit="1" customWidth="1"/>
    <col min="11" max="11" width="9.140625" style="1"/>
    <col min="12" max="12" width="11.140625" style="1" customWidth="1"/>
    <col min="13" max="13" width="10" style="1" customWidth="1"/>
    <col min="14" max="16384" width="9.140625" style="1"/>
  </cols>
  <sheetData>
    <row r="1" spans="1:14" s="145" customFormat="1" x14ac:dyDescent="0.25">
      <c r="A1" s="118" t="s">
        <v>0</v>
      </c>
      <c r="B1" s="119"/>
      <c r="C1" s="181"/>
      <c r="D1" s="181"/>
      <c r="E1" s="181"/>
      <c r="F1" s="118" t="s">
        <v>1</v>
      </c>
      <c r="G1" s="118"/>
      <c r="H1" s="118"/>
      <c r="I1" s="175"/>
      <c r="J1" s="181"/>
      <c r="K1" s="181"/>
      <c r="L1" s="181"/>
      <c r="M1" s="119"/>
      <c r="N1" s="125"/>
    </row>
    <row r="2" spans="1:14" ht="15.75" customHeight="1" x14ac:dyDescent="0.25">
      <c r="A2" s="119"/>
      <c r="B2" s="119"/>
      <c r="C2" s="146"/>
      <c r="D2" s="146"/>
      <c r="E2" s="146"/>
      <c r="F2" s="119"/>
      <c r="G2" s="119"/>
      <c r="H2" s="119"/>
      <c r="I2" s="119"/>
      <c r="J2" s="146"/>
      <c r="K2" s="146"/>
      <c r="L2" s="146"/>
      <c r="M2" s="119"/>
      <c r="N2" s="124"/>
    </row>
    <row r="3" spans="1:14" ht="16.5" thickBot="1" x14ac:dyDescent="0.3">
      <c r="A3" s="147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24"/>
    </row>
    <row r="4" spans="1:14" ht="16.5" thickBot="1" x14ac:dyDescent="0.3">
      <c r="A4" s="149" t="s">
        <v>3</v>
      </c>
      <c r="B4" s="150"/>
      <c r="C4" s="151"/>
      <c r="D4" s="150"/>
      <c r="E4" s="150"/>
      <c r="F4" s="150"/>
      <c r="G4" s="150"/>
      <c r="H4" s="150"/>
      <c r="I4" s="150"/>
      <c r="J4" s="150"/>
      <c r="K4" s="150"/>
      <c r="L4" s="150"/>
      <c r="M4" s="124"/>
      <c r="N4" s="124"/>
    </row>
    <row r="5" spans="1:14" ht="20.25" customHeight="1" x14ac:dyDescent="0.25">
      <c r="A5" s="182"/>
      <c r="B5" s="182"/>
      <c r="C5" s="182"/>
      <c r="D5" s="176" t="s">
        <v>4</v>
      </c>
      <c r="E5" s="176" t="s">
        <v>5</v>
      </c>
      <c r="F5" s="176" t="s">
        <v>6</v>
      </c>
      <c r="G5" s="176" t="s">
        <v>7</v>
      </c>
      <c r="H5" s="176" t="s">
        <v>8</v>
      </c>
      <c r="I5" s="176" t="s">
        <v>9</v>
      </c>
      <c r="J5" s="178" t="s">
        <v>10</v>
      </c>
      <c r="K5" s="176" t="s">
        <v>11</v>
      </c>
      <c r="L5" s="176" t="s">
        <v>12</v>
      </c>
      <c r="M5" s="176" t="s">
        <v>13</v>
      </c>
      <c r="N5" s="124"/>
    </row>
    <row r="6" spans="1:14" ht="18.75" customHeight="1" x14ac:dyDescent="0.25">
      <c r="A6" s="182"/>
      <c r="B6" s="182"/>
      <c r="C6" s="182"/>
      <c r="D6" s="180"/>
      <c r="E6" s="177"/>
      <c r="F6" s="177"/>
      <c r="G6" s="177"/>
      <c r="H6" s="177"/>
      <c r="I6" s="177"/>
      <c r="J6" s="179"/>
      <c r="K6" s="180"/>
      <c r="L6" s="177"/>
      <c r="M6" s="177"/>
      <c r="N6" s="124"/>
    </row>
    <row r="7" spans="1:14" ht="13.9" customHeight="1" x14ac:dyDescent="0.25">
      <c r="A7" s="125" t="s">
        <v>14</v>
      </c>
      <c r="B7" s="152"/>
      <c r="C7" s="152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4" x14ac:dyDescent="0.25">
      <c r="A8" s="153" t="s">
        <v>15</v>
      </c>
      <c r="B8" s="154"/>
      <c r="C8" s="155"/>
      <c r="D8" s="156">
        <f>SUM(E8:L8)</f>
        <v>0</v>
      </c>
      <c r="E8" s="157"/>
      <c r="F8" s="157"/>
      <c r="G8" s="157"/>
      <c r="H8" s="157"/>
      <c r="I8" s="157"/>
      <c r="J8" s="157"/>
      <c r="K8" s="157"/>
      <c r="L8" s="158"/>
      <c r="M8" s="157" t="e">
        <f t="shared" ref="M8:M39" si="0">D8/C$4</f>
        <v>#DIV/0!</v>
      </c>
      <c r="N8" s="124"/>
    </row>
    <row r="9" spans="1:14" x14ac:dyDescent="0.25">
      <c r="A9" s="153" t="s">
        <v>16</v>
      </c>
      <c r="B9" s="154"/>
      <c r="C9" s="155"/>
      <c r="D9" s="156">
        <f>SUM(E9:L9)</f>
        <v>0</v>
      </c>
      <c r="E9" s="157"/>
      <c r="F9" s="157"/>
      <c r="G9" s="157"/>
      <c r="H9" s="157"/>
      <c r="I9" s="157"/>
      <c r="J9" s="157"/>
      <c r="K9" s="157"/>
      <c r="L9" s="158"/>
      <c r="M9" s="157" t="e">
        <f t="shared" si="0"/>
        <v>#DIV/0!</v>
      </c>
      <c r="N9" s="124"/>
    </row>
    <row r="10" spans="1:14" x14ac:dyDescent="0.25">
      <c r="A10" s="153" t="s">
        <v>17</v>
      </c>
      <c r="B10" s="184"/>
      <c r="C10" s="185"/>
      <c r="D10" s="156">
        <f>SUM(E10:L10)</f>
        <v>0</v>
      </c>
      <c r="E10" s="157"/>
      <c r="F10" s="159"/>
      <c r="G10" s="159"/>
      <c r="H10" s="159"/>
      <c r="I10" s="157"/>
      <c r="J10" s="157"/>
      <c r="K10" s="157"/>
      <c r="L10" s="159"/>
      <c r="M10" s="157" t="e">
        <f t="shared" si="0"/>
        <v>#DIV/0!</v>
      </c>
      <c r="N10" s="124"/>
    </row>
    <row r="11" spans="1:14" x14ac:dyDescent="0.25">
      <c r="A11" s="153"/>
      <c r="B11" s="154" t="s">
        <v>18</v>
      </c>
      <c r="C11" s="160"/>
      <c r="D11" s="156">
        <f t="shared" ref="D11:K11" si="1">SUM(D8:D10)</f>
        <v>0</v>
      </c>
      <c r="E11" s="161">
        <f t="shared" si="1"/>
        <v>0</v>
      </c>
      <c r="F11" s="161">
        <f t="shared" si="1"/>
        <v>0</v>
      </c>
      <c r="G11" s="161">
        <f t="shared" si="1"/>
        <v>0</v>
      </c>
      <c r="H11" s="161">
        <f t="shared" si="1"/>
        <v>0</v>
      </c>
      <c r="I11" s="161">
        <f t="shared" si="1"/>
        <v>0</v>
      </c>
      <c r="J11" s="161">
        <f t="shared" si="1"/>
        <v>0</v>
      </c>
      <c r="K11" s="161">
        <f t="shared" si="1"/>
        <v>0</v>
      </c>
      <c r="L11" s="159"/>
      <c r="M11" s="157" t="e">
        <f t="shared" si="0"/>
        <v>#DIV/0!</v>
      </c>
      <c r="N11" s="124"/>
    </row>
    <row r="12" spans="1:14" x14ac:dyDescent="0.25">
      <c r="A12" s="125" t="s">
        <v>19</v>
      </c>
      <c r="B12" s="154"/>
      <c r="C12" s="154"/>
      <c r="D12" s="124"/>
      <c r="E12" s="124"/>
      <c r="F12" s="124"/>
      <c r="G12" s="124"/>
      <c r="H12" s="124"/>
      <c r="I12" s="124"/>
      <c r="J12" s="124"/>
      <c r="K12" s="124"/>
      <c r="L12" s="162"/>
      <c r="M12" s="157" t="e">
        <f t="shared" si="0"/>
        <v>#DIV/0!</v>
      </c>
      <c r="N12" s="124"/>
    </row>
    <row r="13" spans="1:14" x14ac:dyDescent="0.25">
      <c r="A13" s="153" t="s">
        <v>20</v>
      </c>
      <c r="B13" s="154"/>
      <c r="C13" s="155"/>
      <c r="D13" s="156">
        <f>SUM(E13:K13)</f>
        <v>0</v>
      </c>
      <c r="E13" s="157"/>
      <c r="F13" s="157"/>
      <c r="G13" s="157"/>
      <c r="H13" s="157"/>
      <c r="I13" s="157"/>
      <c r="J13" s="157"/>
      <c r="K13" s="157"/>
      <c r="L13" s="159"/>
      <c r="M13" s="157" t="e">
        <f t="shared" si="0"/>
        <v>#DIV/0!</v>
      </c>
      <c r="N13" s="124"/>
    </row>
    <row r="14" spans="1:14" x14ac:dyDescent="0.25">
      <c r="A14" s="153" t="s">
        <v>21</v>
      </c>
      <c r="B14" s="154"/>
      <c r="C14" s="155"/>
      <c r="D14" s="156">
        <f>SUM(E14:K14)</f>
        <v>0</v>
      </c>
      <c r="E14" s="157"/>
      <c r="F14" s="157"/>
      <c r="G14" s="157"/>
      <c r="H14" s="157"/>
      <c r="I14" s="157"/>
      <c r="J14" s="157"/>
      <c r="K14" s="157"/>
      <c r="L14" s="159"/>
      <c r="M14" s="157" t="e">
        <f t="shared" si="0"/>
        <v>#DIV/0!</v>
      </c>
      <c r="N14" s="124"/>
    </row>
    <row r="15" spans="1:14" x14ac:dyDescent="0.25">
      <c r="A15" s="153"/>
      <c r="B15" s="154" t="s">
        <v>18</v>
      </c>
      <c r="C15" s="160"/>
      <c r="D15" s="156">
        <f>SUM(D13:D14)</f>
        <v>0</v>
      </c>
      <c r="E15" s="161">
        <f t="shared" ref="E15:K15" si="2">SUM(E12:E14)</f>
        <v>0</v>
      </c>
      <c r="F15" s="161">
        <f t="shared" si="2"/>
        <v>0</v>
      </c>
      <c r="G15" s="161">
        <f t="shared" si="2"/>
        <v>0</v>
      </c>
      <c r="H15" s="161">
        <f t="shared" si="2"/>
        <v>0</v>
      </c>
      <c r="I15" s="161">
        <f t="shared" si="2"/>
        <v>0</v>
      </c>
      <c r="J15" s="161">
        <f t="shared" si="2"/>
        <v>0</v>
      </c>
      <c r="K15" s="161">
        <f t="shared" si="2"/>
        <v>0</v>
      </c>
      <c r="L15" s="159"/>
      <c r="M15" s="157" t="e">
        <f t="shared" si="0"/>
        <v>#DIV/0!</v>
      </c>
      <c r="N15" s="124"/>
    </row>
    <row r="16" spans="1:14" x14ac:dyDescent="0.25">
      <c r="A16" s="125" t="s">
        <v>22</v>
      </c>
      <c r="B16" s="154"/>
      <c r="C16" s="154"/>
      <c r="D16" s="124"/>
      <c r="E16" s="124"/>
      <c r="F16" s="124"/>
      <c r="G16" s="124"/>
      <c r="H16" s="124"/>
      <c r="I16" s="124"/>
      <c r="J16" s="124"/>
      <c r="K16" s="124"/>
      <c r="L16" s="162"/>
      <c r="M16" s="157" t="e">
        <f t="shared" si="0"/>
        <v>#DIV/0!</v>
      </c>
      <c r="N16" s="124"/>
    </row>
    <row r="17" spans="1:14" x14ac:dyDescent="0.25">
      <c r="A17" s="153" t="s">
        <v>23</v>
      </c>
      <c r="B17" s="154"/>
      <c r="C17" s="155"/>
      <c r="D17" s="156">
        <f>SUM(E17:K17)</f>
        <v>0</v>
      </c>
      <c r="E17" s="157"/>
      <c r="F17" s="157"/>
      <c r="G17" s="157"/>
      <c r="H17" s="157"/>
      <c r="I17" s="157"/>
      <c r="J17" s="157"/>
      <c r="K17" s="157"/>
      <c r="L17" s="159"/>
      <c r="M17" s="157" t="e">
        <f t="shared" si="0"/>
        <v>#DIV/0!</v>
      </c>
      <c r="N17" s="124"/>
    </row>
    <row r="18" spans="1:14" x14ac:dyDescent="0.25">
      <c r="A18" s="153" t="s">
        <v>24</v>
      </c>
      <c r="B18" s="154"/>
      <c r="C18" s="155"/>
      <c r="D18" s="156">
        <f>SUM(E18:K18)</f>
        <v>0</v>
      </c>
      <c r="E18" s="157"/>
      <c r="F18" s="157"/>
      <c r="G18" s="157"/>
      <c r="H18" s="157"/>
      <c r="I18" s="157"/>
      <c r="J18" s="157"/>
      <c r="K18" s="157"/>
      <c r="L18" s="159"/>
      <c r="M18" s="157" t="e">
        <f t="shared" si="0"/>
        <v>#DIV/0!</v>
      </c>
      <c r="N18" s="124"/>
    </row>
    <row r="19" spans="1:14" x14ac:dyDescent="0.25">
      <c r="A19" s="153" t="s">
        <v>25</v>
      </c>
      <c r="B19" s="154"/>
      <c r="C19" s="155"/>
      <c r="D19" s="156">
        <f>SUM(E19:K19)</f>
        <v>0</v>
      </c>
      <c r="E19" s="157"/>
      <c r="F19" s="159"/>
      <c r="G19" s="159"/>
      <c r="H19" s="159"/>
      <c r="I19" s="157"/>
      <c r="J19" s="157"/>
      <c r="K19" s="157"/>
      <c r="L19" s="159"/>
      <c r="M19" s="157" t="e">
        <f t="shared" si="0"/>
        <v>#DIV/0!</v>
      </c>
      <c r="N19" s="124"/>
    </row>
    <row r="20" spans="1:14" x14ac:dyDescent="0.25">
      <c r="A20" s="153" t="s">
        <v>26</v>
      </c>
      <c r="B20" s="154"/>
      <c r="C20" s="155"/>
      <c r="D20" s="156">
        <f>SUM(E20:K20)</f>
        <v>0</v>
      </c>
      <c r="E20" s="157"/>
      <c r="F20" s="159"/>
      <c r="G20" s="159"/>
      <c r="H20" s="159"/>
      <c r="I20" s="157"/>
      <c r="J20" s="157"/>
      <c r="K20" s="157"/>
      <c r="L20" s="159"/>
      <c r="M20" s="157" t="e">
        <f t="shared" si="0"/>
        <v>#DIV/0!</v>
      </c>
      <c r="N20" s="124"/>
    </row>
    <row r="21" spans="1:14" x14ac:dyDescent="0.25">
      <c r="A21" s="153" t="s">
        <v>27</v>
      </c>
      <c r="B21" s="184"/>
      <c r="C21" s="185"/>
      <c r="D21" s="156">
        <f>SUM(E21:K21)</f>
        <v>0</v>
      </c>
      <c r="E21" s="157"/>
      <c r="F21" s="159"/>
      <c r="G21" s="159"/>
      <c r="H21" s="159"/>
      <c r="I21" s="157"/>
      <c r="J21" s="157"/>
      <c r="K21" s="157"/>
      <c r="L21" s="159"/>
      <c r="M21" s="157" t="e">
        <f t="shared" si="0"/>
        <v>#DIV/0!</v>
      </c>
      <c r="N21" s="124"/>
    </row>
    <row r="22" spans="1:14" x14ac:dyDescent="0.25">
      <c r="A22" s="153"/>
      <c r="B22" s="154" t="s">
        <v>18</v>
      </c>
      <c r="C22" s="160"/>
      <c r="D22" s="156">
        <f t="shared" ref="D22:K22" si="3">SUM(D17:D21)</f>
        <v>0</v>
      </c>
      <c r="E22" s="161">
        <f t="shared" si="3"/>
        <v>0</v>
      </c>
      <c r="F22" s="161">
        <f t="shared" si="3"/>
        <v>0</v>
      </c>
      <c r="G22" s="161">
        <f t="shared" si="3"/>
        <v>0</v>
      </c>
      <c r="H22" s="161">
        <f t="shared" si="3"/>
        <v>0</v>
      </c>
      <c r="I22" s="161">
        <f t="shared" si="3"/>
        <v>0</v>
      </c>
      <c r="J22" s="161">
        <f t="shared" si="3"/>
        <v>0</v>
      </c>
      <c r="K22" s="161">
        <f t="shared" si="3"/>
        <v>0</v>
      </c>
      <c r="L22" s="159"/>
      <c r="M22" s="157" t="e">
        <f t="shared" si="0"/>
        <v>#DIV/0!</v>
      </c>
      <c r="N22" s="124"/>
    </row>
    <row r="23" spans="1:14" x14ac:dyDescent="0.25">
      <c r="A23" s="125" t="s">
        <v>28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62"/>
      <c r="M23" s="157" t="e">
        <f t="shared" si="0"/>
        <v>#DIV/0!</v>
      </c>
      <c r="N23" s="124"/>
    </row>
    <row r="24" spans="1:14" x14ac:dyDescent="0.25">
      <c r="A24" s="153" t="s">
        <v>29</v>
      </c>
      <c r="B24" s="154"/>
      <c r="C24" s="155"/>
      <c r="D24" s="156">
        <f t="shared" ref="D24:D30" si="4">SUM(E24:K24)</f>
        <v>0</v>
      </c>
      <c r="E24" s="157"/>
      <c r="F24" s="159"/>
      <c r="G24" s="159"/>
      <c r="H24" s="159"/>
      <c r="I24" s="158"/>
      <c r="J24" s="157"/>
      <c r="K24" s="157"/>
      <c r="L24" s="159"/>
      <c r="M24" s="157" t="e">
        <f t="shared" si="0"/>
        <v>#DIV/0!</v>
      </c>
      <c r="N24" s="124"/>
    </row>
    <row r="25" spans="1:14" x14ac:dyDescent="0.25">
      <c r="A25" s="153" t="s">
        <v>30</v>
      </c>
      <c r="B25" s="154"/>
      <c r="C25" s="155"/>
      <c r="D25" s="156">
        <f t="shared" si="4"/>
        <v>0</v>
      </c>
      <c r="E25" s="157"/>
      <c r="F25" s="159"/>
      <c r="G25" s="159"/>
      <c r="H25" s="159"/>
      <c r="I25" s="158"/>
      <c r="J25" s="157"/>
      <c r="K25" s="157"/>
      <c r="L25" s="159"/>
      <c r="M25" s="157" t="e">
        <f t="shared" si="0"/>
        <v>#DIV/0!</v>
      </c>
      <c r="N25" s="124"/>
    </row>
    <row r="26" spans="1:14" x14ac:dyDescent="0.25">
      <c r="A26" s="153" t="s">
        <v>31</v>
      </c>
      <c r="B26" s="154"/>
      <c r="C26" s="155"/>
      <c r="D26" s="156">
        <f t="shared" si="4"/>
        <v>0</v>
      </c>
      <c r="E26" s="157"/>
      <c r="F26" s="159"/>
      <c r="G26" s="159"/>
      <c r="H26" s="159"/>
      <c r="I26" s="158"/>
      <c r="J26" s="157"/>
      <c r="K26" s="157"/>
      <c r="L26" s="159"/>
      <c r="M26" s="157" t="e">
        <f t="shared" si="0"/>
        <v>#DIV/0!</v>
      </c>
      <c r="N26" s="124"/>
    </row>
    <row r="27" spans="1:14" x14ac:dyDescent="0.25">
      <c r="A27" s="153" t="s">
        <v>32</v>
      </c>
      <c r="B27" s="154"/>
      <c r="C27" s="155"/>
      <c r="D27" s="156">
        <f t="shared" si="4"/>
        <v>0</v>
      </c>
      <c r="E27" s="157"/>
      <c r="F27" s="159"/>
      <c r="G27" s="159"/>
      <c r="H27" s="159"/>
      <c r="I27" s="158"/>
      <c r="J27" s="157"/>
      <c r="K27" s="157"/>
      <c r="L27" s="159"/>
      <c r="M27" s="157" t="e">
        <f t="shared" si="0"/>
        <v>#DIV/0!</v>
      </c>
      <c r="N27" s="124"/>
    </row>
    <row r="28" spans="1:14" x14ac:dyDescent="0.25">
      <c r="A28" s="153" t="s">
        <v>33</v>
      </c>
      <c r="B28" s="154"/>
      <c r="C28" s="155"/>
      <c r="D28" s="156">
        <f t="shared" si="4"/>
        <v>0</v>
      </c>
      <c r="E28" s="157"/>
      <c r="F28" s="159"/>
      <c r="G28" s="159"/>
      <c r="H28" s="159"/>
      <c r="I28" s="158"/>
      <c r="J28" s="157"/>
      <c r="K28" s="157"/>
      <c r="L28" s="159"/>
      <c r="M28" s="157" t="e">
        <f t="shared" si="0"/>
        <v>#DIV/0!</v>
      </c>
      <c r="N28" s="124"/>
    </row>
    <row r="29" spans="1:14" x14ac:dyDescent="0.25">
      <c r="A29" s="153" t="s">
        <v>34</v>
      </c>
      <c r="B29" s="154"/>
      <c r="C29" s="155"/>
      <c r="D29" s="156">
        <f t="shared" si="4"/>
        <v>0</v>
      </c>
      <c r="E29" s="157"/>
      <c r="F29" s="159"/>
      <c r="G29" s="159"/>
      <c r="H29" s="159"/>
      <c r="I29" s="158"/>
      <c r="J29" s="157"/>
      <c r="K29" s="157"/>
      <c r="L29" s="159"/>
      <c r="M29" s="157" t="e">
        <f t="shared" si="0"/>
        <v>#DIV/0!</v>
      </c>
      <c r="N29" s="124"/>
    </row>
    <row r="30" spans="1:14" x14ac:dyDescent="0.25">
      <c r="A30" s="153" t="s">
        <v>35</v>
      </c>
      <c r="B30" s="184"/>
      <c r="C30" s="186"/>
      <c r="D30" s="156">
        <f t="shared" si="4"/>
        <v>0</v>
      </c>
      <c r="E30" s="157"/>
      <c r="F30" s="159"/>
      <c r="G30" s="159"/>
      <c r="H30" s="159"/>
      <c r="I30" s="158"/>
      <c r="J30" s="157"/>
      <c r="K30" s="157"/>
      <c r="L30" s="159"/>
      <c r="M30" s="157" t="e">
        <f t="shared" si="0"/>
        <v>#DIV/0!</v>
      </c>
      <c r="N30" s="124"/>
    </row>
    <row r="31" spans="1:14" x14ac:dyDescent="0.25">
      <c r="A31" s="153"/>
      <c r="B31" s="154" t="s">
        <v>18</v>
      </c>
      <c r="C31" s="160"/>
      <c r="D31" s="156">
        <f t="shared" ref="D31:K31" si="5">SUM(D24:D30)</f>
        <v>0</v>
      </c>
      <c r="E31" s="161">
        <f t="shared" si="5"/>
        <v>0</v>
      </c>
      <c r="F31" s="161">
        <f t="shared" si="5"/>
        <v>0</v>
      </c>
      <c r="G31" s="161">
        <f t="shared" si="5"/>
        <v>0</v>
      </c>
      <c r="H31" s="161">
        <f t="shared" si="5"/>
        <v>0</v>
      </c>
      <c r="I31" s="161">
        <f t="shared" si="5"/>
        <v>0</v>
      </c>
      <c r="J31" s="161">
        <f t="shared" si="5"/>
        <v>0</v>
      </c>
      <c r="K31" s="161">
        <f t="shared" si="5"/>
        <v>0</v>
      </c>
      <c r="L31" s="163"/>
      <c r="M31" s="157" t="e">
        <f t="shared" si="0"/>
        <v>#DIV/0!</v>
      </c>
      <c r="N31" s="124"/>
    </row>
    <row r="32" spans="1:14" x14ac:dyDescent="0.25">
      <c r="A32" s="164" t="s">
        <v>36</v>
      </c>
      <c r="B32" s="164"/>
      <c r="C32" s="154"/>
      <c r="D32" s="124"/>
      <c r="E32" s="124"/>
      <c r="F32" s="162"/>
      <c r="G32" s="162"/>
      <c r="H32" s="162"/>
      <c r="I32" s="162"/>
      <c r="J32" s="124"/>
      <c r="K32" s="124"/>
      <c r="L32" s="162"/>
      <c r="M32" s="157" t="e">
        <f t="shared" si="0"/>
        <v>#DIV/0!</v>
      </c>
      <c r="N32" s="124"/>
    </row>
    <row r="33" spans="1:14" x14ac:dyDescent="0.25">
      <c r="A33" s="153" t="s">
        <v>37</v>
      </c>
      <c r="B33" s="154"/>
      <c r="C33" s="155"/>
      <c r="D33" s="156">
        <f>SUM(E33:K33)</f>
        <v>0</v>
      </c>
      <c r="E33" s="157"/>
      <c r="F33" s="159"/>
      <c r="G33" s="159"/>
      <c r="H33" s="159"/>
      <c r="I33" s="158"/>
      <c r="J33" s="157"/>
      <c r="K33" s="157"/>
      <c r="L33" s="159"/>
      <c r="M33" s="157" t="e">
        <f t="shared" si="0"/>
        <v>#DIV/0!</v>
      </c>
      <c r="N33" s="124"/>
    </row>
    <row r="34" spans="1:14" x14ac:dyDescent="0.25">
      <c r="A34" s="153" t="s">
        <v>38</v>
      </c>
      <c r="B34" s="154"/>
      <c r="C34" s="155"/>
      <c r="D34" s="156">
        <f>SUM(E34:K34)</f>
        <v>0</v>
      </c>
      <c r="E34" s="157"/>
      <c r="F34" s="159"/>
      <c r="G34" s="159"/>
      <c r="H34" s="159"/>
      <c r="I34" s="158"/>
      <c r="J34" s="157"/>
      <c r="K34" s="157"/>
      <c r="L34" s="159"/>
      <c r="M34" s="157" t="e">
        <f t="shared" si="0"/>
        <v>#DIV/0!</v>
      </c>
      <c r="N34" s="124"/>
    </row>
    <row r="35" spans="1:14" x14ac:dyDescent="0.25">
      <c r="A35" s="153" t="s">
        <v>39</v>
      </c>
      <c r="B35" s="154"/>
      <c r="C35" s="155"/>
      <c r="D35" s="156">
        <f>SUM(E35:K35)</f>
        <v>0</v>
      </c>
      <c r="E35" s="157"/>
      <c r="F35" s="159"/>
      <c r="G35" s="159"/>
      <c r="H35" s="159"/>
      <c r="I35" s="158"/>
      <c r="J35" s="157"/>
      <c r="K35" s="157"/>
      <c r="L35" s="159"/>
      <c r="M35" s="157" t="e">
        <f t="shared" si="0"/>
        <v>#DIV/0!</v>
      </c>
      <c r="N35" s="124"/>
    </row>
    <row r="36" spans="1:14" x14ac:dyDescent="0.25">
      <c r="A36" s="153" t="s">
        <v>40</v>
      </c>
      <c r="B36" s="154"/>
      <c r="C36" s="155"/>
      <c r="D36" s="156">
        <f>SUM(E36:K36)</f>
        <v>0</v>
      </c>
      <c r="E36" s="157"/>
      <c r="F36" s="159"/>
      <c r="G36" s="159"/>
      <c r="H36" s="159"/>
      <c r="I36" s="158"/>
      <c r="J36" s="157"/>
      <c r="K36" s="157"/>
      <c r="L36" s="159"/>
      <c r="M36" s="157" t="e">
        <f t="shared" si="0"/>
        <v>#DIV/0!</v>
      </c>
      <c r="N36" s="124"/>
    </row>
    <row r="37" spans="1:14" x14ac:dyDescent="0.25">
      <c r="A37" s="153" t="s">
        <v>41</v>
      </c>
      <c r="B37" s="184"/>
      <c r="C37" s="185"/>
      <c r="D37" s="156">
        <f>SUM(E37:K37)</f>
        <v>0</v>
      </c>
      <c r="E37" s="157"/>
      <c r="F37" s="159"/>
      <c r="G37" s="159"/>
      <c r="H37" s="159"/>
      <c r="I37" s="158"/>
      <c r="J37" s="157"/>
      <c r="K37" s="157"/>
      <c r="L37" s="159"/>
      <c r="M37" s="157" t="e">
        <f t="shared" si="0"/>
        <v>#DIV/0!</v>
      </c>
      <c r="N37" s="124"/>
    </row>
    <row r="38" spans="1:14" x14ac:dyDescent="0.25">
      <c r="A38" s="153"/>
      <c r="B38" s="154" t="s">
        <v>18</v>
      </c>
      <c r="C38" s="160"/>
      <c r="D38" s="156">
        <f t="shared" ref="D38:K38" si="6">SUM(D33:D37)</f>
        <v>0</v>
      </c>
      <c r="E38" s="161">
        <f t="shared" si="6"/>
        <v>0</v>
      </c>
      <c r="F38" s="161">
        <f t="shared" si="6"/>
        <v>0</v>
      </c>
      <c r="G38" s="161">
        <f t="shared" si="6"/>
        <v>0</v>
      </c>
      <c r="H38" s="161">
        <f t="shared" si="6"/>
        <v>0</v>
      </c>
      <c r="I38" s="161">
        <f t="shared" si="6"/>
        <v>0</v>
      </c>
      <c r="J38" s="161">
        <f t="shared" si="6"/>
        <v>0</v>
      </c>
      <c r="K38" s="161">
        <f t="shared" si="6"/>
        <v>0</v>
      </c>
      <c r="L38" s="163"/>
      <c r="M38" s="157" t="e">
        <f t="shared" si="0"/>
        <v>#DIV/0!</v>
      </c>
      <c r="N38" s="124"/>
    </row>
    <row r="39" spans="1:14" x14ac:dyDescent="0.25">
      <c r="A39" s="164" t="s">
        <v>42</v>
      </c>
      <c r="B39" s="164"/>
      <c r="C39" s="154"/>
      <c r="D39" s="124"/>
      <c r="E39" s="124"/>
      <c r="F39" s="162"/>
      <c r="G39" s="162"/>
      <c r="H39" s="162"/>
      <c r="I39" s="162"/>
      <c r="J39" s="124"/>
      <c r="K39" s="124"/>
      <c r="L39" s="162"/>
      <c r="M39" s="157" t="e">
        <f t="shared" si="0"/>
        <v>#DIV/0!</v>
      </c>
      <c r="N39" s="124"/>
    </row>
    <row r="40" spans="1:14" x14ac:dyDescent="0.25">
      <c r="A40" s="153" t="s">
        <v>43</v>
      </c>
      <c r="B40" s="154"/>
      <c r="C40" s="155"/>
      <c r="D40" s="156">
        <f>SUM(E40:K40)</f>
        <v>0</v>
      </c>
      <c r="E40" s="157" t="s">
        <v>44</v>
      </c>
      <c r="F40" s="159"/>
      <c r="G40" s="159"/>
      <c r="H40" s="159"/>
      <c r="I40" s="158"/>
      <c r="J40" s="157"/>
      <c r="K40" s="157"/>
      <c r="L40" s="159"/>
      <c r="M40" s="157" t="e">
        <f t="shared" ref="M40:M61" si="7">D40/C$4</f>
        <v>#DIV/0!</v>
      </c>
      <c r="N40" s="124"/>
    </row>
    <row r="41" spans="1:14" x14ac:dyDescent="0.25">
      <c r="A41" s="153" t="s">
        <v>45</v>
      </c>
      <c r="B41" s="154"/>
      <c r="C41" s="155"/>
      <c r="D41" s="156">
        <f>SUM(E41:K41)</f>
        <v>0</v>
      </c>
      <c r="E41" s="157"/>
      <c r="F41" s="159"/>
      <c r="G41" s="159"/>
      <c r="H41" s="159"/>
      <c r="I41" s="158"/>
      <c r="J41" s="157"/>
      <c r="K41" s="157"/>
      <c r="L41" s="159"/>
      <c r="M41" s="157" t="e">
        <f t="shared" si="7"/>
        <v>#DIV/0!</v>
      </c>
      <c r="N41" s="124"/>
    </row>
    <row r="42" spans="1:14" x14ac:dyDescent="0.25">
      <c r="A42" s="153" t="s">
        <v>46</v>
      </c>
      <c r="B42" s="154"/>
      <c r="C42" s="155"/>
      <c r="D42" s="156">
        <f>SUM(E42:K42)</f>
        <v>0</v>
      </c>
      <c r="E42" s="157"/>
      <c r="F42" s="159"/>
      <c r="G42" s="159"/>
      <c r="H42" s="159"/>
      <c r="I42" s="158"/>
      <c r="J42" s="157"/>
      <c r="K42" s="157"/>
      <c r="L42" s="159"/>
      <c r="M42" s="157" t="e">
        <f t="shared" si="7"/>
        <v>#DIV/0!</v>
      </c>
      <c r="N42" s="124"/>
    </row>
    <row r="43" spans="1:14" x14ac:dyDescent="0.25">
      <c r="A43" s="153" t="s">
        <v>47</v>
      </c>
      <c r="B43" s="184"/>
      <c r="C43" s="185"/>
      <c r="D43" s="156">
        <f>SUM(E43:K43)</f>
        <v>0</v>
      </c>
      <c r="E43" s="157"/>
      <c r="F43" s="159"/>
      <c r="G43" s="159"/>
      <c r="H43" s="159"/>
      <c r="I43" s="158"/>
      <c r="J43" s="157"/>
      <c r="K43" s="157"/>
      <c r="L43" s="159"/>
      <c r="M43" s="157" t="e">
        <f t="shared" si="7"/>
        <v>#DIV/0!</v>
      </c>
      <c r="N43" s="124"/>
    </row>
    <row r="44" spans="1:14" x14ac:dyDescent="0.25">
      <c r="A44" s="153"/>
      <c r="B44" s="154" t="s">
        <v>18</v>
      </c>
      <c r="C44" s="160"/>
      <c r="D44" s="156">
        <f t="shared" ref="D44:K44" si="8">SUM(D40:D43)</f>
        <v>0</v>
      </c>
      <c r="E44" s="161">
        <f t="shared" si="8"/>
        <v>0</v>
      </c>
      <c r="F44" s="161">
        <f t="shared" si="8"/>
        <v>0</v>
      </c>
      <c r="G44" s="161">
        <f t="shared" si="8"/>
        <v>0</v>
      </c>
      <c r="H44" s="161">
        <f t="shared" si="8"/>
        <v>0</v>
      </c>
      <c r="I44" s="161">
        <f t="shared" si="8"/>
        <v>0</v>
      </c>
      <c r="J44" s="161">
        <f t="shared" si="8"/>
        <v>0</v>
      </c>
      <c r="K44" s="161">
        <f t="shared" si="8"/>
        <v>0</v>
      </c>
      <c r="L44" s="159"/>
      <c r="M44" s="157" t="e">
        <f t="shared" si="7"/>
        <v>#DIV/0!</v>
      </c>
      <c r="N44" s="124"/>
    </row>
    <row r="45" spans="1:14" x14ac:dyDescent="0.25">
      <c r="A45" s="164" t="s">
        <v>48</v>
      </c>
      <c r="B45" s="164"/>
      <c r="C45" s="154"/>
      <c r="D45" s="124"/>
      <c r="E45" s="124"/>
      <c r="F45" s="162"/>
      <c r="G45" s="162"/>
      <c r="H45" s="162"/>
      <c r="I45" s="162"/>
      <c r="J45" s="124"/>
      <c r="K45" s="124"/>
      <c r="L45" s="162"/>
      <c r="M45" s="157" t="e">
        <f t="shared" si="7"/>
        <v>#DIV/0!</v>
      </c>
      <c r="N45" s="124"/>
    </row>
    <row r="46" spans="1:14" x14ac:dyDescent="0.25">
      <c r="A46" s="153" t="s">
        <v>49</v>
      </c>
      <c r="B46" s="154"/>
      <c r="C46" s="155"/>
      <c r="D46" s="156">
        <f t="shared" ref="D46:D51" si="9">SUM(E46:K46)</f>
        <v>0</v>
      </c>
      <c r="E46" s="157"/>
      <c r="F46" s="159"/>
      <c r="G46" s="159"/>
      <c r="H46" s="159"/>
      <c r="I46" s="158"/>
      <c r="J46" s="157"/>
      <c r="K46" s="157"/>
      <c r="L46" s="159"/>
      <c r="M46" s="157" t="e">
        <f t="shared" si="7"/>
        <v>#DIV/0!</v>
      </c>
      <c r="N46" s="124"/>
    </row>
    <row r="47" spans="1:14" x14ac:dyDescent="0.25">
      <c r="A47" s="153" t="s">
        <v>50</v>
      </c>
      <c r="B47" s="154"/>
      <c r="C47" s="155"/>
      <c r="D47" s="156">
        <f t="shared" si="9"/>
        <v>0</v>
      </c>
      <c r="E47" s="157"/>
      <c r="F47" s="159"/>
      <c r="G47" s="159"/>
      <c r="H47" s="159"/>
      <c r="I47" s="158"/>
      <c r="J47" s="157"/>
      <c r="K47" s="157"/>
      <c r="L47" s="159"/>
      <c r="M47" s="157" t="e">
        <f t="shared" si="7"/>
        <v>#DIV/0!</v>
      </c>
      <c r="N47" s="124"/>
    </row>
    <row r="48" spans="1:14" x14ac:dyDescent="0.25">
      <c r="A48" s="153" t="s">
        <v>51</v>
      </c>
      <c r="B48" s="154"/>
      <c r="C48" s="155"/>
      <c r="D48" s="156">
        <f t="shared" si="9"/>
        <v>0</v>
      </c>
      <c r="E48" s="157"/>
      <c r="F48" s="159"/>
      <c r="G48" s="159"/>
      <c r="H48" s="159"/>
      <c r="I48" s="158"/>
      <c r="J48" s="157"/>
      <c r="K48" s="157"/>
      <c r="L48" s="159"/>
      <c r="M48" s="157" t="e">
        <f t="shared" si="7"/>
        <v>#DIV/0!</v>
      </c>
      <c r="N48" s="124"/>
    </row>
    <row r="49" spans="1:14" x14ac:dyDescent="0.25">
      <c r="A49" s="153" t="s">
        <v>52</v>
      </c>
      <c r="B49" s="154"/>
      <c r="C49" s="155"/>
      <c r="D49" s="156">
        <f t="shared" si="9"/>
        <v>0</v>
      </c>
      <c r="E49" s="157"/>
      <c r="F49" s="159"/>
      <c r="G49" s="159"/>
      <c r="H49" s="159"/>
      <c r="I49" s="158"/>
      <c r="J49" s="157"/>
      <c r="K49" s="157"/>
      <c r="L49" s="159"/>
      <c r="M49" s="157" t="e">
        <f t="shared" si="7"/>
        <v>#DIV/0!</v>
      </c>
      <c r="N49" s="124"/>
    </row>
    <row r="50" spans="1:14" x14ac:dyDescent="0.25">
      <c r="A50" s="153" t="s">
        <v>53</v>
      </c>
      <c r="B50" s="154"/>
      <c r="C50" s="155"/>
      <c r="D50" s="156">
        <f t="shared" si="9"/>
        <v>0</v>
      </c>
      <c r="E50" s="157"/>
      <c r="F50" s="159"/>
      <c r="G50" s="159"/>
      <c r="H50" s="159"/>
      <c r="I50" s="158"/>
      <c r="J50" s="157"/>
      <c r="K50" s="157"/>
      <c r="L50" s="159"/>
      <c r="M50" s="157" t="e">
        <f t="shared" si="7"/>
        <v>#DIV/0!</v>
      </c>
      <c r="N50" s="124"/>
    </row>
    <row r="51" spans="1:14" x14ac:dyDescent="0.25">
      <c r="A51" s="153" t="s">
        <v>54</v>
      </c>
      <c r="B51" s="184"/>
      <c r="C51" s="185"/>
      <c r="D51" s="156">
        <f t="shared" si="9"/>
        <v>0</v>
      </c>
      <c r="E51" s="157"/>
      <c r="F51" s="159"/>
      <c r="G51" s="159"/>
      <c r="H51" s="159"/>
      <c r="I51" s="158"/>
      <c r="J51" s="157"/>
      <c r="K51" s="157"/>
      <c r="L51" s="159"/>
      <c r="M51" s="157" t="e">
        <f t="shared" si="7"/>
        <v>#DIV/0!</v>
      </c>
      <c r="N51" s="124"/>
    </row>
    <row r="52" spans="1:14" x14ac:dyDescent="0.25">
      <c r="A52" s="153"/>
      <c r="B52" s="154" t="s">
        <v>18</v>
      </c>
      <c r="C52" s="160"/>
      <c r="D52" s="156">
        <f t="shared" ref="D52:K52" si="10">SUM(D46:D51)</f>
        <v>0</v>
      </c>
      <c r="E52" s="161">
        <f t="shared" si="10"/>
        <v>0</v>
      </c>
      <c r="F52" s="161">
        <f t="shared" si="10"/>
        <v>0</v>
      </c>
      <c r="G52" s="161">
        <f t="shared" si="10"/>
        <v>0</v>
      </c>
      <c r="H52" s="161">
        <f t="shared" si="10"/>
        <v>0</v>
      </c>
      <c r="I52" s="161">
        <f t="shared" si="10"/>
        <v>0</v>
      </c>
      <c r="J52" s="161">
        <f t="shared" si="10"/>
        <v>0</v>
      </c>
      <c r="K52" s="161">
        <f t="shared" si="10"/>
        <v>0</v>
      </c>
      <c r="L52" s="163"/>
      <c r="M52" s="157" t="e">
        <f t="shared" si="7"/>
        <v>#DIV/0!</v>
      </c>
      <c r="N52" s="124"/>
    </row>
    <row r="53" spans="1:14" x14ac:dyDescent="0.25">
      <c r="A53" s="164" t="s">
        <v>55</v>
      </c>
      <c r="B53" s="164"/>
      <c r="C53" s="154"/>
      <c r="D53" s="124"/>
      <c r="E53" s="162"/>
      <c r="F53" s="162"/>
      <c r="G53" s="162"/>
      <c r="H53" s="162"/>
      <c r="I53" s="162"/>
      <c r="J53" s="124"/>
      <c r="K53" s="124"/>
      <c r="L53" s="162"/>
      <c r="M53" s="157" t="e">
        <f t="shared" si="7"/>
        <v>#DIV/0!</v>
      </c>
      <c r="N53" s="124"/>
    </row>
    <row r="54" spans="1:14" x14ac:dyDescent="0.25">
      <c r="A54" s="153" t="s">
        <v>56</v>
      </c>
      <c r="B54" s="154"/>
      <c r="C54" s="155"/>
      <c r="D54" s="156">
        <f>SUM(E54:K54)</f>
        <v>0</v>
      </c>
      <c r="E54" s="159"/>
      <c r="F54" s="159"/>
      <c r="G54" s="159"/>
      <c r="H54" s="159"/>
      <c r="I54" s="159"/>
      <c r="J54" s="157"/>
      <c r="K54" s="157"/>
      <c r="L54" s="159"/>
      <c r="M54" s="157" t="e">
        <f t="shared" si="7"/>
        <v>#DIV/0!</v>
      </c>
      <c r="N54" s="124"/>
    </row>
    <row r="55" spans="1:14" x14ac:dyDescent="0.25">
      <c r="A55" s="153" t="s">
        <v>57</v>
      </c>
      <c r="B55" s="154"/>
      <c r="C55" s="155"/>
      <c r="D55" s="156">
        <f>SUM(E55:K55)</f>
        <v>0</v>
      </c>
      <c r="E55" s="159"/>
      <c r="F55" s="159"/>
      <c r="G55" s="159"/>
      <c r="H55" s="159"/>
      <c r="I55" s="159"/>
      <c r="J55" s="157"/>
      <c r="K55" s="157"/>
      <c r="L55" s="159"/>
      <c r="M55" s="157" t="e">
        <f t="shared" si="7"/>
        <v>#DIV/0!</v>
      </c>
      <c r="N55" s="124"/>
    </row>
    <row r="56" spans="1:14" x14ac:dyDescent="0.25">
      <c r="A56" s="153" t="s">
        <v>58</v>
      </c>
      <c r="B56" s="154"/>
      <c r="C56" s="155"/>
      <c r="D56" s="156">
        <f>SUM(E56:K56)</f>
        <v>0</v>
      </c>
      <c r="E56" s="158"/>
      <c r="F56" s="157"/>
      <c r="G56" s="157"/>
      <c r="H56" s="157"/>
      <c r="I56" s="157"/>
      <c r="J56" s="157"/>
      <c r="K56" s="157"/>
      <c r="L56" s="159"/>
      <c r="M56" s="157" t="e">
        <f t="shared" si="7"/>
        <v>#DIV/0!</v>
      </c>
      <c r="N56" s="124"/>
    </row>
    <row r="57" spans="1:14" x14ac:dyDescent="0.25">
      <c r="A57" s="153" t="s">
        <v>59</v>
      </c>
      <c r="B57" s="154"/>
      <c r="C57" s="155"/>
      <c r="D57" s="156">
        <f>SUM(E57:K57)</f>
        <v>0</v>
      </c>
      <c r="E57" s="157"/>
      <c r="F57" s="157"/>
      <c r="G57" s="157"/>
      <c r="H57" s="157"/>
      <c r="I57" s="157"/>
      <c r="J57" s="157"/>
      <c r="K57" s="157"/>
      <c r="L57" s="159"/>
      <c r="M57" s="157" t="e">
        <f t="shared" si="7"/>
        <v>#DIV/0!</v>
      </c>
      <c r="N57" s="124"/>
    </row>
    <row r="58" spans="1:14" x14ac:dyDescent="0.25">
      <c r="A58" s="153" t="s">
        <v>60</v>
      </c>
      <c r="B58" s="184"/>
      <c r="C58" s="185"/>
      <c r="D58" s="156">
        <f>SUM(E58:K58)</f>
        <v>0</v>
      </c>
      <c r="E58" s="157"/>
      <c r="F58" s="157"/>
      <c r="G58" s="157"/>
      <c r="H58" s="157"/>
      <c r="I58" s="157"/>
      <c r="J58" s="157"/>
      <c r="K58" s="157"/>
      <c r="L58" s="159"/>
      <c r="M58" s="157" t="e">
        <f t="shared" si="7"/>
        <v>#DIV/0!</v>
      </c>
      <c r="N58" s="124"/>
    </row>
    <row r="59" spans="1:14" x14ac:dyDescent="0.25">
      <c r="A59" s="153"/>
      <c r="B59" s="154" t="s">
        <v>18</v>
      </c>
      <c r="C59" s="160"/>
      <c r="D59" s="156">
        <f t="shared" ref="D59:K59" si="11">SUM(D54:D58)</f>
        <v>0</v>
      </c>
      <c r="E59" s="161">
        <f t="shared" si="11"/>
        <v>0</v>
      </c>
      <c r="F59" s="161">
        <f t="shared" si="11"/>
        <v>0</v>
      </c>
      <c r="G59" s="161">
        <f t="shared" si="11"/>
        <v>0</v>
      </c>
      <c r="H59" s="161">
        <f t="shared" si="11"/>
        <v>0</v>
      </c>
      <c r="I59" s="161">
        <f t="shared" si="11"/>
        <v>0</v>
      </c>
      <c r="J59" s="161">
        <f t="shared" si="11"/>
        <v>0</v>
      </c>
      <c r="K59" s="161">
        <f t="shared" si="11"/>
        <v>0</v>
      </c>
      <c r="L59" s="159"/>
      <c r="M59" s="157" t="e">
        <f t="shared" si="7"/>
        <v>#DIV/0!</v>
      </c>
      <c r="N59" s="124"/>
    </row>
    <row r="60" spans="1:14" x14ac:dyDescent="0.25">
      <c r="A60" s="124"/>
      <c r="B60" s="124"/>
      <c r="C60" s="124"/>
      <c r="D60" s="165"/>
      <c r="E60" s="165"/>
      <c r="F60" s="165"/>
      <c r="G60" s="165"/>
      <c r="H60" s="165"/>
      <c r="I60" s="165"/>
      <c r="J60" s="165"/>
      <c r="K60" s="165"/>
      <c r="L60" s="165"/>
      <c r="M60" s="157" t="e">
        <f t="shared" si="7"/>
        <v>#DIV/0!</v>
      </c>
      <c r="N60" s="124"/>
    </row>
    <row r="61" spans="1:14" x14ac:dyDescent="0.25">
      <c r="A61" s="166" t="s">
        <v>61</v>
      </c>
      <c r="B61" s="164" t="s">
        <v>62</v>
      </c>
      <c r="C61" s="160"/>
      <c r="D61" s="156">
        <f>SUM(E61:L61)</f>
        <v>0</v>
      </c>
      <c r="E61" s="161">
        <f t="shared" ref="E61:K61" si="12">SUM(E11,E15,E22,E31,E38,E44,E52,E59)</f>
        <v>0</v>
      </c>
      <c r="F61" s="161">
        <f t="shared" si="12"/>
        <v>0</v>
      </c>
      <c r="G61" s="161">
        <f t="shared" si="12"/>
        <v>0</v>
      </c>
      <c r="H61" s="161">
        <f t="shared" si="12"/>
        <v>0</v>
      </c>
      <c r="I61" s="161">
        <f t="shared" si="12"/>
        <v>0</v>
      </c>
      <c r="J61" s="161">
        <f t="shared" si="12"/>
        <v>0</v>
      </c>
      <c r="K61" s="161">
        <f t="shared" si="12"/>
        <v>0</v>
      </c>
      <c r="L61" s="161">
        <f>SUM(L7:L59)</f>
        <v>0</v>
      </c>
      <c r="M61" s="157" t="e">
        <f t="shared" si="7"/>
        <v>#DIV/0!</v>
      </c>
      <c r="N61" s="124"/>
    </row>
    <row r="62" spans="1:14" ht="15.75" thickBot="1" x14ac:dyDescent="0.3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8"/>
      <c r="M62" s="168"/>
      <c r="N62" s="124"/>
    </row>
    <row r="63" spans="1:14" ht="15.75" thickTop="1" x14ac:dyDescent="0.25">
      <c r="A63" s="183"/>
      <c r="B63" s="183"/>
      <c r="C63" s="183"/>
      <c r="D63" s="124"/>
      <c r="E63" s="124"/>
      <c r="F63" s="124"/>
      <c r="G63" s="124"/>
      <c r="H63" s="124"/>
      <c r="I63" s="124"/>
      <c r="J63" s="126"/>
      <c r="K63" s="126"/>
      <c r="L63" s="126"/>
      <c r="M63" s="124"/>
      <c r="N63" s="124"/>
    </row>
    <row r="64" spans="1:14" x14ac:dyDescent="0.25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6"/>
      <c r="M64" s="124"/>
      <c r="N64" s="124"/>
    </row>
    <row r="65" spans="1:14" x14ac:dyDescent="0.25">
      <c r="A65" s="169"/>
      <c r="B65" s="169"/>
      <c r="C65" s="170"/>
      <c r="D65" s="170"/>
      <c r="E65" s="170"/>
      <c r="F65" s="170"/>
      <c r="G65" s="170"/>
      <c r="H65" s="170"/>
      <c r="I65" s="171"/>
      <c r="J65" s="124"/>
      <c r="K65" s="124"/>
      <c r="L65" s="124"/>
      <c r="M65" s="124"/>
      <c r="N65" s="124"/>
    </row>
    <row r="66" spans="1:14" x14ac:dyDescent="0.25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</row>
    <row r="68" spans="1:14" x14ac:dyDescent="0.25">
      <c r="A68" s="172"/>
      <c r="B68" s="172"/>
      <c r="C68" s="165"/>
      <c r="D68" s="165"/>
      <c r="E68" s="165"/>
      <c r="F68" s="165"/>
      <c r="G68" s="165"/>
      <c r="H68" s="165"/>
      <c r="I68" s="165"/>
      <c r="J68" s="124"/>
      <c r="K68" s="124"/>
      <c r="L68" s="124"/>
      <c r="M68" s="124"/>
      <c r="N68" s="124"/>
    </row>
    <row r="69" spans="1:14" x14ac:dyDescent="0.25">
      <c r="A69" s="173"/>
      <c r="B69" s="173"/>
      <c r="C69" s="173"/>
      <c r="D69" s="173"/>
      <c r="E69" s="173"/>
      <c r="F69" s="173"/>
      <c r="G69" s="173"/>
      <c r="H69" s="173"/>
      <c r="I69" s="173"/>
      <c r="J69" s="124"/>
      <c r="K69" s="124"/>
      <c r="L69" s="124"/>
      <c r="M69" s="124"/>
      <c r="N69" s="124"/>
    </row>
    <row r="70" spans="1:14" x14ac:dyDescent="0.25">
      <c r="A70" s="169"/>
      <c r="B70" s="169"/>
      <c r="C70" s="170"/>
      <c r="D70" s="170"/>
      <c r="E70" s="170"/>
      <c r="F70" s="170"/>
      <c r="G70" s="170"/>
      <c r="H70" s="170"/>
      <c r="I70" s="171"/>
      <c r="J70" s="124"/>
      <c r="K70" s="124"/>
      <c r="L70" s="124"/>
      <c r="M70" s="124"/>
      <c r="N70" s="124"/>
    </row>
    <row r="71" spans="1:14" x14ac:dyDescent="0.25">
      <c r="A71" s="169"/>
      <c r="B71" s="169"/>
      <c r="C71" s="170"/>
      <c r="D71" s="170"/>
      <c r="E71" s="170"/>
      <c r="F71" s="170"/>
      <c r="G71" s="170"/>
      <c r="H71" s="170"/>
      <c r="I71" s="171"/>
      <c r="J71" s="124"/>
      <c r="K71" s="124"/>
      <c r="L71" s="124"/>
      <c r="M71" s="124"/>
      <c r="N71" s="124"/>
    </row>
    <row r="72" spans="1:14" x14ac:dyDescent="0.25">
      <c r="A72" s="124"/>
      <c r="B72" s="174"/>
      <c r="C72" s="170"/>
      <c r="D72" s="170"/>
      <c r="E72" s="170"/>
      <c r="F72" s="170"/>
      <c r="G72" s="170"/>
      <c r="H72" s="170"/>
      <c r="I72" s="171"/>
      <c r="J72" s="124"/>
      <c r="K72" s="124"/>
      <c r="L72" s="124"/>
      <c r="M72" s="124"/>
      <c r="N72" s="124"/>
    </row>
    <row r="73" spans="1:14" x14ac:dyDescent="0.25">
      <c r="A73" s="172"/>
      <c r="B73" s="172"/>
      <c r="C73" s="165"/>
      <c r="D73" s="165"/>
      <c r="E73" s="165"/>
      <c r="F73" s="165"/>
      <c r="G73" s="165"/>
      <c r="H73" s="165"/>
      <c r="I73" s="165"/>
      <c r="J73" s="124"/>
      <c r="K73" s="124"/>
      <c r="L73" s="124"/>
      <c r="M73" s="124"/>
      <c r="N73" s="124"/>
    </row>
    <row r="74" spans="1:14" x14ac:dyDescent="0.25">
      <c r="A74" s="124"/>
      <c r="B74" s="124"/>
      <c r="C74" s="165"/>
      <c r="D74" s="165"/>
      <c r="E74" s="165"/>
      <c r="F74" s="165"/>
      <c r="G74" s="165"/>
      <c r="H74" s="165"/>
      <c r="I74" s="124"/>
      <c r="J74" s="124"/>
      <c r="K74" s="124"/>
      <c r="L74" s="124"/>
      <c r="M74" s="124"/>
      <c r="N74" s="124"/>
    </row>
    <row r="75" spans="1:14" x14ac:dyDescent="0.25">
      <c r="A75" s="173"/>
      <c r="B75" s="173"/>
      <c r="C75" s="165"/>
      <c r="D75" s="165"/>
      <c r="E75" s="165"/>
      <c r="F75" s="165"/>
      <c r="G75" s="165"/>
      <c r="H75" s="165"/>
      <c r="I75" s="171"/>
      <c r="J75" s="124"/>
      <c r="K75" s="124"/>
      <c r="L75" s="124"/>
      <c r="M75" s="124"/>
      <c r="N75" s="124"/>
    </row>
    <row r="76" spans="1:14" x14ac:dyDescent="0.25">
      <c r="A76" s="124"/>
      <c r="B76" s="124"/>
      <c r="C76" s="165"/>
      <c r="D76" s="165"/>
      <c r="E76" s="165"/>
      <c r="F76" s="165"/>
      <c r="G76" s="165"/>
      <c r="H76" s="165"/>
      <c r="I76" s="124"/>
      <c r="J76" s="124"/>
      <c r="K76" s="124"/>
      <c r="L76" s="124"/>
      <c r="M76" s="124"/>
      <c r="N76" s="124"/>
    </row>
    <row r="77" spans="1:14" x14ac:dyDescent="0.25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</row>
    <row r="78" spans="1:14" x14ac:dyDescent="0.25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</row>
    <row r="79" spans="1:14" x14ac:dyDescent="0.25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</row>
    <row r="80" spans="1:14" x14ac:dyDescent="0.25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</row>
    <row r="81" spans="12:14" x14ac:dyDescent="0.25">
      <c r="L81" s="124"/>
      <c r="M81" s="124"/>
      <c r="N81" s="124"/>
    </row>
    <row r="82" spans="12:14" x14ac:dyDescent="0.25">
      <c r="L82" s="124"/>
      <c r="M82" s="124"/>
      <c r="N82" s="124"/>
    </row>
    <row r="83" spans="12:14" x14ac:dyDescent="0.25">
      <c r="L83" s="124"/>
      <c r="M83" s="124"/>
      <c r="N83" s="124"/>
    </row>
    <row r="84" spans="12:14" x14ac:dyDescent="0.25">
      <c r="L84" s="124"/>
      <c r="M84" s="124"/>
      <c r="N84" s="124"/>
    </row>
    <row r="85" spans="12:14" x14ac:dyDescent="0.25">
      <c r="L85" s="124"/>
      <c r="M85" s="124"/>
      <c r="N85" s="124"/>
    </row>
    <row r="86" spans="12:14" x14ac:dyDescent="0.25">
      <c r="L86" s="124"/>
      <c r="M86" s="124"/>
      <c r="N86" s="124"/>
    </row>
    <row r="87" spans="12:14" x14ac:dyDescent="0.25">
      <c r="L87" s="124"/>
      <c r="M87" s="124"/>
      <c r="N87" s="124"/>
    </row>
    <row r="88" spans="12:14" x14ac:dyDescent="0.25">
      <c r="L88" s="124"/>
      <c r="M88" s="124"/>
      <c r="N88" s="124"/>
    </row>
    <row r="89" spans="12:14" x14ac:dyDescent="0.25">
      <c r="L89" s="124"/>
      <c r="M89" s="124"/>
      <c r="N89" s="124"/>
    </row>
  </sheetData>
  <mergeCells count="21">
    <mergeCell ref="A63:C63"/>
    <mergeCell ref="B58:C58"/>
    <mergeCell ref="B10:C10"/>
    <mergeCell ref="B21:C21"/>
    <mergeCell ref="B30:C30"/>
    <mergeCell ref="B37:C37"/>
    <mergeCell ref="B43:C43"/>
    <mergeCell ref="B51:C51"/>
    <mergeCell ref="M5:M6"/>
    <mergeCell ref="J5:J6"/>
    <mergeCell ref="K5:K6"/>
    <mergeCell ref="C1:E1"/>
    <mergeCell ref="J1:L1"/>
    <mergeCell ref="I5:I6"/>
    <mergeCell ref="A5:C6"/>
    <mergeCell ref="D5:D6"/>
    <mergeCell ref="E5:E6"/>
    <mergeCell ref="F5:F6"/>
    <mergeCell ref="L5:L6"/>
    <mergeCell ref="G5:G6"/>
    <mergeCell ref="H5:H6"/>
  </mergeCells>
  <pageMargins left="0.2" right="0.2" top="0.25" bottom="0.25" header="0.25" footer="0.25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>
      <selection activeCell="N12" sqref="N12"/>
    </sheetView>
  </sheetViews>
  <sheetFormatPr defaultColWidth="9.140625" defaultRowHeight="15" x14ac:dyDescent="0.25"/>
  <cols>
    <col min="1" max="1" width="9.140625" style="1"/>
    <col min="2" max="2" width="16" style="1" customWidth="1"/>
    <col min="3" max="3" width="9.140625" style="1"/>
    <col min="4" max="4" width="9.85546875" style="1" customWidth="1"/>
    <col min="5" max="5" width="11" style="1" bestFit="1" customWidth="1"/>
    <col min="6" max="10" width="9.140625" style="1"/>
    <col min="11" max="11" width="9.140625" style="2"/>
    <col min="12" max="16384" width="9.140625" style="1"/>
  </cols>
  <sheetData>
    <row r="1" spans="1:11" x14ac:dyDescent="0.25">
      <c r="A1" s="118" t="s">
        <v>0</v>
      </c>
      <c r="B1" s="119"/>
      <c r="C1" s="181"/>
      <c r="D1" s="181"/>
      <c r="E1" s="181"/>
      <c r="F1" s="118" t="s">
        <v>1</v>
      </c>
      <c r="G1" s="119"/>
      <c r="H1" s="181"/>
      <c r="I1" s="181"/>
      <c r="J1" s="181"/>
      <c r="K1" s="120"/>
    </row>
    <row r="2" spans="1:11" x14ac:dyDescent="0.25">
      <c r="A2" s="119"/>
      <c r="B2" s="121"/>
      <c r="C2" s="121"/>
      <c r="D2" s="121"/>
      <c r="E2" s="121"/>
      <c r="F2" s="121"/>
      <c r="G2" s="121"/>
      <c r="H2" s="121"/>
      <c r="I2" s="121"/>
      <c r="J2" s="121"/>
    </row>
    <row r="3" spans="1:11" ht="15.75" x14ac:dyDescent="0.25">
      <c r="A3" s="122" t="s">
        <v>63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1" x14ac:dyDescent="0.25">
      <c r="A4" s="1" t="s">
        <v>64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1" x14ac:dyDescent="0.25">
      <c r="A5" s="124" t="s">
        <v>65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1" x14ac:dyDescent="0.25">
      <c r="A6" s="1" t="s">
        <v>66</v>
      </c>
      <c r="B6" s="124"/>
      <c r="C6" s="124"/>
      <c r="D6" s="124"/>
      <c r="E6" s="124"/>
      <c r="F6" s="124"/>
      <c r="G6" s="124"/>
      <c r="H6" s="124"/>
      <c r="I6" s="124"/>
      <c r="J6" s="124"/>
    </row>
    <row r="7" spans="1:11" x14ac:dyDescent="0.25">
      <c r="A7" s="1" t="s">
        <v>67</v>
      </c>
      <c r="B7" s="124"/>
      <c r="C7" s="124"/>
      <c r="D7" s="124"/>
      <c r="E7" s="124"/>
      <c r="F7" s="124"/>
      <c r="G7" s="124"/>
      <c r="H7" s="124"/>
      <c r="I7" s="124"/>
      <c r="J7" s="124"/>
    </row>
    <row r="8" spans="1:11" x14ac:dyDescent="0.25">
      <c r="A8" s="187" t="s">
        <v>68</v>
      </c>
      <c r="B8" s="187"/>
      <c r="C8" s="187"/>
      <c r="D8" s="187"/>
      <c r="E8" s="187"/>
      <c r="F8" s="187"/>
      <c r="G8" s="187"/>
      <c r="H8" s="187"/>
      <c r="I8" s="187"/>
      <c r="J8" s="187"/>
    </row>
    <row r="9" spans="1:11" x14ac:dyDescent="0.25">
      <c r="A9" s="125" t="s">
        <v>69</v>
      </c>
      <c r="B9" s="124"/>
      <c r="C9" s="124"/>
      <c r="D9" s="124"/>
      <c r="E9" s="124"/>
      <c r="F9" s="124"/>
      <c r="G9" s="125" t="s">
        <v>70</v>
      </c>
      <c r="H9" s="124"/>
      <c r="I9" s="124"/>
      <c r="J9" s="124"/>
    </row>
    <row r="10" spans="1:11" x14ac:dyDescent="0.25">
      <c r="A10" s="126"/>
      <c r="B10" s="124"/>
      <c r="C10" s="124"/>
      <c r="D10" s="124"/>
      <c r="E10" s="124"/>
      <c r="F10" s="124"/>
      <c r="G10" s="126"/>
      <c r="H10" s="124"/>
      <c r="I10" s="124"/>
      <c r="J10" s="124"/>
    </row>
    <row r="11" spans="1:11" x14ac:dyDescent="0.25">
      <c r="A11" s="126">
        <v>1</v>
      </c>
      <c r="B11" s="124" t="s">
        <v>71</v>
      </c>
      <c r="C11" s="124"/>
      <c r="D11" s="124"/>
      <c r="E11" s="124"/>
      <c r="F11" s="124"/>
      <c r="G11" s="126" t="s">
        <v>72</v>
      </c>
      <c r="H11" s="124" t="s">
        <v>73</v>
      </c>
      <c r="I11" s="124"/>
      <c r="J11" s="124"/>
    </row>
    <row r="12" spans="1:11" x14ac:dyDescent="0.25">
      <c r="A12" s="126">
        <v>2</v>
      </c>
      <c r="B12" s="124" t="s">
        <v>74</v>
      </c>
      <c r="C12" s="124"/>
      <c r="D12" s="124"/>
      <c r="E12" s="124"/>
      <c r="F12" s="124"/>
      <c r="G12" s="126" t="s">
        <v>75</v>
      </c>
      <c r="H12" s="124" t="s">
        <v>76</v>
      </c>
      <c r="I12" s="124"/>
      <c r="J12" s="124"/>
    </row>
    <row r="13" spans="1:11" x14ac:dyDescent="0.25">
      <c r="A13" s="126">
        <v>3</v>
      </c>
      <c r="B13" s="124" t="s">
        <v>77</v>
      </c>
      <c r="C13" s="124"/>
      <c r="D13" s="124"/>
      <c r="E13" s="124"/>
      <c r="F13" s="124"/>
      <c r="G13" s="126"/>
      <c r="H13" s="124"/>
      <c r="I13" s="124"/>
      <c r="J13" s="124"/>
    </row>
    <row r="14" spans="1:11" x14ac:dyDescent="0.25">
      <c r="A14" s="126">
        <v>4</v>
      </c>
      <c r="B14" s="124" t="s">
        <v>78</v>
      </c>
      <c r="C14" s="124"/>
      <c r="D14" s="124"/>
      <c r="E14" s="124"/>
      <c r="F14" s="124"/>
      <c r="G14" s="126"/>
      <c r="H14" s="124"/>
      <c r="I14" s="124"/>
      <c r="J14" s="124"/>
    </row>
    <row r="15" spans="1:11" x14ac:dyDescent="0.25">
      <c r="A15" s="126">
        <v>5</v>
      </c>
      <c r="B15" s="124" t="s">
        <v>79</v>
      </c>
      <c r="C15" s="124"/>
      <c r="D15" s="124"/>
      <c r="E15" s="124"/>
      <c r="F15" s="124"/>
      <c r="G15" s="126"/>
      <c r="H15" s="124"/>
      <c r="I15" s="124"/>
      <c r="J15" s="124"/>
    </row>
    <row r="16" spans="1:11" x14ac:dyDescent="0.25">
      <c r="A16" s="126"/>
      <c r="B16" s="124"/>
      <c r="C16" s="124"/>
      <c r="D16" s="124"/>
      <c r="E16" s="124"/>
      <c r="F16" s="124"/>
      <c r="G16" s="124"/>
      <c r="H16" s="124"/>
      <c r="I16" s="124"/>
      <c r="J16" s="124"/>
    </row>
    <row r="17" spans="1:10" ht="57" x14ac:dyDescent="0.25">
      <c r="A17" s="124"/>
      <c r="B17" s="127" t="s">
        <v>80</v>
      </c>
      <c r="C17" s="127" t="s">
        <v>81</v>
      </c>
      <c r="D17" s="127" t="s">
        <v>82</v>
      </c>
      <c r="E17" s="127" t="s">
        <v>83</v>
      </c>
      <c r="F17" s="127" t="s">
        <v>84</v>
      </c>
      <c r="G17" s="127" t="s">
        <v>85</v>
      </c>
      <c r="H17" s="127" t="s">
        <v>86</v>
      </c>
      <c r="I17" s="127" t="s">
        <v>87</v>
      </c>
      <c r="J17" s="127" t="s">
        <v>88</v>
      </c>
    </row>
    <row r="18" spans="1:10" x14ac:dyDescent="0.25">
      <c r="A18" s="128">
        <v>1</v>
      </c>
      <c r="B18" s="129" t="s">
        <v>89</v>
      </c>
      <c r="C18" s="130" t="s">
        <v>90</v>
      </c>
      <c r="D18" s="131"/>
      <c r="E18" s="132">
        <v>0</v>
      </c>
      <c r="F18" s="133">
        <v>0</v>
      </c>
      <c r="G18" s="134">
        <v>0.05</v>
      </c>
      <c r="H18" s="135" t="s">
        <v>44</v>
      </c>
      <c r="I18" s="135"/>
      <c r="J18" s="136"/>
    </row>
    <row r="19" spans="1:10" x14ac:dyDescent="0.25">
      <c r="A19" s="128">
        <v>2</v>
      </c>
      <c r="B19" s="129" t="s">
        <v>91</v>
      </c>
      <c r="C19" s="130"/>
      <c r="D19" s="131"/>
      <c r="E19" s="132">
        <v>0</v>
      </c>
      <c r="F19" s="137" t="s">
        <v>92</v>
      </c>
      <c r="G19" s="134">
        <v>0.05</v>
      </c>
      <c r="H19" s="139"/>
      <c r="I19" s="139"/>
      <c r="J19" s="136"/>
    </row>
    <row r="20" spans="1:10" x14ac:dyDescent="0.25">
      <c r="A20" s="128">
        <v>3</v>
      </c>
      <c r="B20" s="129"/>
      <c r="C20" s="130"/>
      <c r="D20" s="131"/>
      <c r="E20" s="132">
        <v>0</v>
      </c>
      <c r="F20" s="137" t="s">
        <v>92</v>
      </c>
      <c r="G20" s="138"/>
      <c r="H20" s="139"/>
      <c r="I20" s="139"/>
      <c r="J20" s="136"/>
    </row>
    <row r="21" spans="1:10" x14ac:dyDescent="0.25">
      <c r="A21" s="128">
        <v>4</v>
      </c>
      <c r="B21" s="140"/>
      <c r="C21" s="141"/>
      <c r="D21" s="142"/>
      <c r="E21" s="132">
        <v>0</v>
      </c>
      <c r="F21" s="137" t="s">
        <v>92</v>
      </c>
      <c r="G21" s="138"/>
      <c r="H21" s="139"/>
      <c r="I21" s="139"/>
      <c r="J21" s="136"/>
    </row>
    <row r="22" spans="1:10" x14ac:dyDescent="0.25">
      <c r="A22" s="128">
        <v>5</v>
      </c>
      <c r="B22" s="140"/>
      <c r="C22" s="141"/>
      <c r="D22" s="142"/>
      <c r="E22" s="132">
        <v>0</v>
      </c>
      <c r="F22" s="137" t="s">
        <v>92</v>
      </c>
      <c r="G22" s="138"/>
      <c r="H22" s="139"/>
      <c r="I22" s="139"/>
      <c r="J22" s="136"/>
    </row>
    <row r="23" spans="1:10" x14ac:dyDescent="0.25">
      <c r="A23" s="128">
        <v>6</v>
      </c>
      <c r="B23" s="140"/>
      <c r="C23" s="141"/>
      <c r="D23" s="142"/>
      <c r="E23" s="132"/>
      <c r="F23" s="137" t="s">
        <v>92</v>
      </c>
      <c r="G23" s="138"/>
      <c r="H23" s="139"/>
      <c r="I23" s="139"/>
      <c r="J23" s="136"/>
    </row>
    <row r="24" spans="1:10" x14ac:dyDescent="0.25">
      <c r="A24" s="128">
        <v>7</v>
      </c>
      <c r="B24" s="140"/>
      <c r="C24" s="141"/>
      <c r="D24" s="142"/>
      <c r="E24" s="132"/>
      <c r="F24" s="137" t="s">
        <v>92</v>
      </c>
      <c r="G24" s="138"/>
      <c r="H24" s="139"/>
      <c r="I24" s="139"/>
      <c r="J24" s="136"/>
    </row>
    <row r="25" spans="1:10" x14ac:dyDescent="0.25">
      <c r="A25" s="128">
        <v>8</v>
      </c>
      <c r="B25" s="140"/>
      <c r="C25" s="141"/>
      <c r="D25" s="142"/>
      <c r="E25" s="132"/>
      <c r="F25" s="137" t="s">
        <v>92</v>
      </c>
      <c r="G25" s="138"/>
      <c r="H25" s="139"/>
      <c r="I25" s="139"/>
      <c r="J25" s="136"/>
    </row>
    <row r="26" spans="1:10" x14ac:dyDescent="0.25">
      <c r="A26" s="128">
        <v>9</v>
      </c>
      <c r="B26" s="140"/>
      <c r="C26" s="141"/>
      <c r="D26" s="142"/>
      <c r="E26" s="132"/>
      <c r="F26" s="137" t="s">
        <v>92</v>
      </c>
      <c r="G26" s="138"/>
      <c r="H26" s="139"/>
      <c r="I26" s="139"/>
      <c r="J26" s="136"/>
    </row>
    <row r="27" spans="1:10" x14ac:dyDescent="0.25">
      <c r="A27" s="128">
        <v>10</v>
      </c>
      <c r="B27" s="140"/>
      <c r="C27" s="141"/>
      <c r="D27" s="142"/>
      <c r="E27" s="132"/>
      <c r="F27" s="137" t="s">
        <v>92</v>
      </c>
      <c r="G27" s="138"/>
      <c r="H27" s="139"/>
      <c r="I27" s="139"/>
      <c r="J27" s="136"/>
    </row>
    <row r="28" spans="1:10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</row>
    <row r="29" spans="1:10" x14ac:dyDescent="0.25">
      <c r="A29" s="124"/>
      <c r="B29" s="124"/>
      <c r="C29" s="125"/>
      <c r="D29" s="125" t="s">
        <v>93</v>
      </c>
      <c r="E29" s="143">
        <f>SUM(E18:E27)</f>
        <v>0</v>
      </c>
      <c r="F29" s="143">
        <f>SUM(F18:F27)</f>
        <v>0</v>
      </c>
      <c r="G29" s="124"/>
      <c r="H29" s="124"/>
      <c r="I29" s="124"/>
      <c r="J29" s="124"/>
    </row>
    <row r="37" spans="1:10" x14ac:dyDescent="0.25">
      <c r="A37" s="124"/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0" x14ac:dyDescent="0.25">
      <c r="A38" s="124"/>
      <c r="B38" s="124"/>
      <c r="C38" s="124"/>
      <c r="D38" s="124"/>
      <c r="E38" s="124"/>
      <c r="F38" s="124"/>
      <c r="G38" s="124"/>
      <c r="H38" s="124"/>
      <c r="I38" s="124"/>
      <c r="J38" s="144"/>
    </row>
    <row r="39" spans="1:10" x14ac:dyDescent="0.25">
      <c r="A39" s="124"/>
      <c r="B39" s="124"/>
      <c r="C39" s="124"/>
      <c r="D39" s="124"/>
      <c r="E39" s="124"/>
      <c r="F39" s="124"/>
      <c r="G39" s="124"/>
      <c r="H39" s="124"/>
      <c r="I39" s="124"/>
      <c r="J39" s="124"/>
    </row>
  </sheetData>
  <mergeCells count="3">
    <mergeCell ref="C1:E1"/>
    <mergeCell ref="H1:J1"/>
    <mergeCell ref="A8:J8"/>
  </mergeCells>
  <pageMargins left="0.2" right="0.2" top="0.25" bottom="0.25" header="0.25" footer="0.2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3"/>
  <sheetViews>
    <sheetView workbookViewId="0">
      <selection activeCell="F9" sqref="F9"/>
    </sheetView>
  </sheetViews>
  <sheetFormatPr defaultColWidth="9.140625" defaultRowHeight="15" x14ac:dyDescent="0.25"/>
  <cols>
    <col min="1" max="1" width="14.28515625" style="1" customWidth="1"/>
    <col min="2" max="2" width="9" style="1" customWidth="1"/>
    <col min="3" max="3" width="10.5703125" style="1" customWidth="1"/>
    <col min="4" max="4" width="13.140625" style="1" bestFit="1" customWidth="1"/>
    <col min="5" max="5" width="15.28515625" style="1" customWidth="1"/>
    <col min="6" max="6" width="12.7109375" style="1" customWidth="1"/>
    <col min="7" max="7" width="14.42578125" style="1" customWidth="1"/>
    <col min="8" max="8" width="13.140625" style="1" customWidth="1"/>
    <col min="9" max="9" width="16.28515625" style="1" customWidth="1"/>
    <col min="10" max="16384" width="9.140625" style="1"/>
  </cols>
  <sheetData>
    <row r="1" spans="1:9" x14ac:dyDescent="0.25">
      <c r="A1" s="91" t="s">
        <v>0</v>
      </c>
      <c r="B1" s="91"/>
      <c r="C1" s="87"/>
      <c r="D1" s="194"/>
      <c r="E1" s="194"/>
      <c r="F1" s="91" t="s">
        <v>1</v>
      </c>
      <c r="G1" s="87"/>
      <c r="H1" s="194"/>
      <c r="I1" s="194"/>
    </row>
    <row r="2" spans="1:9" x14ac:dyDescent="0.25">
      <c r="A2" s="87"/>
      <c r="B2" s="87"/>
      <c r="C2" s="87"/>
      <c r="D2" s="87"/>
      <c r="E2" s="87"/>
      <c r="F2" s="87"/>
      <c r="G2" s="87"/>
      <c r="H2" s="87"/>
      <c r="I2" s="87"/>
    </row>
    <row r="3" spans="1:9" x14ac:dyDescent="0.25">
      <c r="A3" s="98" t="s">
        <v>94</v>
      </c>
      <c r="B3" s="87"/>
      <c r="C3" s="87"/>
      <c r="D3" s="87"/>
      <c r="E3" s="87"/>
      <c r="F3" s="87"/>
      <c r="G3" s="87"/>
      <c r="H3" s="87"/>
      <c r="I3" s="87"/>
    </row>
    <row r="4" spans="1:9" x14ac:dyDescent="0.25">
      <c r="A4" s="98" t="s">
        <v>95</v>
      </c>
      <c r="B4" s="87"/>
      <c r="C4" s="87"/>
      <c r="D4" s="87"/>
      <c r="E4" s="87"/>
      <c r="F4" s="87"/>
      <c r="G4" s="87"/>
      <c r="H4" s="87"/>
      <c r="I4" s="87"/>
    </row>
    <row r="5" spans="1:9" x14ac:dyDescent="0.25">
      <c r="A5" s="91" t="s">
        <v>96</v>
      </c>
      <c r="B5" s="87"/>
      <c r="C5" s="87"/>
      <c r="D5" s="87"/>
      <c r="E5" s="87"/>
      <c r="F5" s="87"/>
      <c r="G5" s="87"/>
      <c r="H5" s="87"/>
      <c r="I5" s="87"/>
    </row>
    <row r="6" spans="1:9" x14ac:dyDescent="0.25">
      <c r="A6" s="87"/>
      <c r="B6" s="87"/>
      <c r="C6" s="87"/>
      <c r="D6" s="87"/>
      <c r="E6" s="87"/>
      <c r="F6" s="87"/>
      <c r="G6" s="87"/>
      <c r="H6" s="87"/>
      <c r="I6" s="87"/>
    </row>
    <row r="7" spans="1:9" x14ac:dyDescent="0.25">
      <c r="A7" s="99" t="s">
        <v>97</v>
      </c>
      <c r="B7" s="100"/>
      <c r="C7" s="100"/>
      <c r="D7" s="100"/>
      <c r="E7" s="100"/>
      <c r="F7" s="100"/>
      <c r="G7" s="100"/>
      <c r="H7" s="101"/>
      <c r="I7" s="102"/>
    </row>
    <row r="8" spans="1:9" ht="60" x14ac:dyDescent="0.25">
      <c r="A8" s="103" t="s">
        <v>98</v>
      </c>
      <c r="B8" s="103" t="s">
        <v>99</v>
      </c>
      <c r="C8" s="103" t="s">
        <v>100</v>
      </c>
      <c r="D8" s="103" t="s">
        <v>101</v>
      </c>
      <c r="E8" s="103" t="s">
        <v>102</v>
      </c>
      <c r="F8" s="103" t="s">
        <v>103</v>
      </c>
      <c r="G8" s="103" t="s">
        <v>104</v>
      </c>
      <c r="H8" s="103" t="s">
        <v>105</v>
      </c>
      <c r="I8" s="103" t="s">
        <v>106</v>
      </c>
    </row>
    <row r="9" spans="1:9" x14ac:dyDescent="0.25">
      <c r="A9" s="104"/>
      <c r="B9" s="104"/>
      <c r="C9" s="104"/>
      <c r="D9" s="104"/>
      <c r="E9" s="105"/>
      <c r="F9" s="105"/>
      <c r="G9" s="106">
        <f>E9-F9</f>
        <v>0</v>
      </c>
      <c r="H9" s="105"/>
      <c r="I9" s="106">
        <f>D9*H9</f>
        <v>0</v>
      </c>
    </row>
    <row r="10" spans="1:9" x14ac:dyDescent="0.25">
      <c r="A10" s="104"/>
      <c r="B10" s="104"/>
      <c r="C10" s="104"/>
      <c r="D10" s="104"/>
      <c r="E10" s="105"/>
      <c r="F10" s="105"/>
      <c r="G10" s="106">
        <f t="shared" ref="G10:G15" si="0">E10-F10</f>
        <v>0</v>
      </c>
      <c r="H10" s="105"/>
      <c r="I10" s="106">
        <f t="shared" ref="I10:I15" si="1">D10*H10</f>
        <v>0</v>
      </c>
    </row>
    <row r="11" spans="1:9" x14ac:dyDescent="0.25">
      <c r="A11" s="104"/>
      <c r="B11" s="104"/>
      <c r="C11" s="104"/>
      <c r="D11" s="104"/>
      <c r="E11" s="105"/>
      <c r="F11" s="105"/>
      <c r="G11" s="106">
        <f t="shared" si="0"/>
        <v>0</v>
      </c>
      <c r="H11" s="105"/>
      <c r="I11" s="106">
        <f t="shared" si="1"/>
        <v>0</v>
      </c>
    </row>
    <row r="12" spans="1:9" x14ac:dyDescent="0.25">
      <c r="A12" s="104"/>
      <c r="B12" s="104"/>
      <c r="C12" s="104"/>
      <c r="D12" s="104"/>
      <c r="E12" s="105"/>
      <c r="F12" s="105"/>
      <c r="G12" s="106">
        <f>E12-F12</f>
        <v>0</v>
      </c>
      <c r="H12" s="105"/>
      <c r="I12" s="106">
        <f>D12*H12</f>
        <v>0</v>
      </c>
    </row>
    <row r="13" spans="1:9" x14ac:dyDescent="0.25">
      <c r="A13" s="104"/>
      <c r="B13" s="104"/>
      <c r="C13" s="104"/>
      <c r="D13" s="104"/>
      <c r="E13" s="105"/>
      <c r="F13" s="105"/>
      <c r="G13" s="106">
        <f t="shared" si="0"/>
        <v>0</v>
      </c>
      <c r="H13" s="105"/>
      <c r="I13" s="106">
        <f t="shared" si="1"/>
        <v>0</v>
      </c>
    </row>
    <row r="14" spans="1:9" x14ac:dyDescent="0.25">
      <c r="A14" s="104"/>
      <c r="B14" s="104"/>
      <c r="C14" s="104"/>
      <c r="D14" s="104"/>
      <c r="E14" s="105"/>
      <c r="F14" s="105"/>
      <c r="G14" s="106">
        <f t="shared" si="0"/>
        <v>0</v>
      </c>
      <c r="H14" s="105"/>
      <c r="I14" s="106">
        <f t="shared" si="1"/>
        <v>0</v>
      </c>
    </row>
    <row r="15" spans="1:9" ht="28.5" x14ac:dyDescent="0.25">
      <c r="A15" s="107" t="s">
        <v>107</v>
      </c>
      <c r="B15" s="108"/>
      <c r="C15" s="104"/>
      <c r="D15" s="104"/>
      <c r="E15" s="105"/>
      <c r="F15" s="105"/>
      <c r="G15" s="106">
        <f t="shared" si="0"/>
        <v>0</v>
      </c>
      <c r="H15" s="105"/>
      <c r="I15" s="106">
        <f t="shared" si="1"/>
        <v>0</v>
      </c>
    </row>
    <row r="16" spans="1:9" x14ac:dyDescent="0.25">
      <c r="C16" s="109" t="s">
        <v>3</v>
      </c>
      <c r="D16" s="110">
        <f>SUM(D9:D15)</f>
        <v>0</v>
      </c>
      <c r="E16" s="195" t="s">
        <v>108</v>
      </c>
      <c r="F16" s="195"/>
      <c r="G16" s="195"/>
      <c r="H16" s="195"/>
      <c r="I16" s="111">
        <f>SUM(I9:I15)</f>
        <v>0</v>
      </c>
    </row>
    <row r="17" spans="1:9" x14ac:dyDescent="0.25">
      <c r="E17" s="195" t="s">
        <v>109</v>
      </c>
      <c r="F17" s="195"/>
      <c r="G17" s="195"/>
      <c r="H17" s="195"/>
      <c r="I17" s="111">
        <f>I16*12</f>
        <v>0</v>
      </c>
    </row>
    <row r="19" spans="1:9" x14ac:dyDescent="0.25">
      <c r="A19" s="112" t="s">
        <v>110</v>
      </c>
      <c r="B19" s="113"/>
      <c r="C19" s="113"/>
      <c r="D19" s="113"/>
      <c r="E19" s="113"/>
      <c r="F19" s="114"/>
      <c r="G19" s="115"/>
      <c r="H19" s="115"/>
      <c r="I19" s="115"/>
    </row>
    <row r="20" spans="1:9" ht="30" x14ac:dyDescent="0.25">
      <c r="A20" s="196" t="s">
        <v>111</v>
      </c>
      <c r="B20" s="197"/>
      <c r="C20" s="197"/>
      <c r="D20" s="197"/>
      <c r="E20" s="198"/>
      <c r="F20" s="103" t="s">
        <v>112</v>
      </c>
    </row>
    <row r="21" spans="1:9" x14ac:dyDescent="0.25">
      <c r="A21" s="188"/>
      <c r="B21" s="189"/>
      <c r="C21" s="189"/>
      <c r="D21" s="189"/>
      <c r="E21" s="190"/>
      <c r="F21" s="105"/>
    </row>
    <row r="22" spans="1:9" x14ac:dyDescent="0.25">
      <c r="A22" s="188"/>
      <c r="B22" s="189"/>
      <c r="C22" s="189"/>
      <c r="D22" s="189"/>
      <c r="E22" s="190"/>
      <c r="F22" s="105"/>
    </row>
    <row r="23" spans="1:9" x14ac:dyDescent="0.25">
      <c r="A23" s="188"/>
      <c r="B23" s="189"/>
      <c r="C23" s="189"/>
      <c r="D23" s="189"/>
      <c r="E23" s="190"/>
      <c r="F23" s="105"/>
    </row>
    <row r="24" spans="1:9" x14ac:dyDescent="0.25">
      <c r="A24" s="188"/>
      <c r="B24" s="189"/>
      <c r="C24" s="189"/>
      <c r="D24" s="189"/>
      <c r="E24" s="190"/>
      <c r="F24" s="105"/>
    </row>
    <row r="25" spans="1:9" x14ac:dyDescent="0.25">
      <c r="A25" s="188"/>
      <c r="B25" s="189"/>
      <c r="C25" s="189"/>
      <c r="D25" s="189"/>
      <c r="E25" s="190"/>
      <c r="F25" s="105"/>
    </row>
    <row r="26" spans="1:9" x14ac:dyDescent="0.25">
      <c r="A26" s="188"/>
      <c r="B26" s="189"/>
      <c r="C26" s="189"/>
      <c r="D26" s="189"/>
      <c r="E26" s="190"/>
      <c r="F26" s="105"/>
    </row>
    <row r="27" spans="1:9" x14ac:dyDescent="0.25">
      <c r="A27" s="188"/>
      <c r="B27" s="189"/>
      <c r="C27" s="189"/>
      <c r="D27" s="189"/>
      <c r="E27" s="190"/>
      <c r="F27" s="105"/>
    </row>
    <row r="28" spans="1:9" x14ac:dyDescent="0.25">
      <c r="A28" s="188"/>
      <c r="B28" s="189"/>
      <c r="C28" s="189"/>
      <c r="D28" s="189"/>
      <c r="E28" s="190"/>
      <c r="F28" s="105"/>
    </row>
    <row r="29" spans="1:9" x14ac:dyDescent="0.25">
      <c r="A29" s="188"/>
      <c r="B29" s="189"/>
      <c r="C29" s="189"/>
      <c r="D29" s="189"/>
      <c r="E29" s="190"/>
      <c r="F29" s="105"/>
    </row>
    <row r="30" spans="1:9" x14ac:dyDescent="0.25">
      <c r="A30" s="188"/>
      <c r="B30" s="189"/>
      <c r="C30" s="189"/>
      <c r="D30" s="189"/>
      <c r="E30" s="190"/>
      <c r="F30" s="105"/>
    </row>
    <row r="31" spans="1:9" x14ac:dyDescent="0.25">
      <c r="A31" s="191" t="s">
        <v>113</v>
      </c>
      <c r="B31" s="192"/>
      <c r="C31" s="192"/>
      <c r="D31" s="192"/>
      <c r="E31" s="193"/>
      <c r="F31" s="116">
        <f>SUM(F21:F30)</f>
        <v>0</v>
      </c>
    </row>
    <row r="32" spans="1:9" ht="15.75" thickBot="1" x14ac:dyDescent="0.3"/>
    <row r="33" spans="1:4" ht="15.75" thickBot="1" x14ac:dyDescent="0.3">
      <c r="A33" s="91" t="s">
        <v>114</v>
      </c>
      <c r="B33" s="91"/>
      <c r="C33" s="91"/>
      <c r="D33" s="117">
        <f>F31+I17</f>
        <v>0</v>
      </c>
    </row>
  </sheetData>
  <mergeCells count="16">
    <mergeCell ref="H1:I1"/>
    <mergeCell ref="A22:E22"/>
    <mergeCell ref="A23:E23"/>
    <mergeCell ref="A24:E24"/>
    <mergeCell ref="A25:E25"/>
    <mergeCell ref="E16:H16"/>
    <mergeCell ref="E17:H17"/>
    <mergeCell ref="A20:E20"/>
    <mergeCell ref="A21:E21"/>
    <mergeCell ref="A28:E28"/>
    <mergeCell ref="A29:E29"/>
    <mergeCell ref="A30:E30"/>
    <mergeCell ref="A31:E31"/>
    <mergeCell ref="D1:E1"/>
    <mergeCell ref="A26:E26"/>
    <mergeCell ref="A27:E27"/>
  </mergeCells>
  <dataValidations count="2">
    <dataValidation type="list" allowBlank="1" showInputMessage="1" showErrorMessage="1" sqref="A9" xr:uid="{00000000-0002-0000-0200-000000000000}">
      <formula1>"0-BR,1BR-1BTH,2BR-1BTH, 3BR-1BTH, 2BR-2BTH,3BR-2BTH,4BR-2BTH"</formula1>
    </dataValidation>
    <dataValidation type="list" allowBlank="1" showInputMessage="1" showErrorMessage="1" sqref="A10:A14 B15 C15" xr:uid="{00000000-0002-0000-0200-000001000000}">
      <formula1>"0-BR,1-BR,2-BR,3-BR,4-BR"</formula1>
    </dataValidation>
  </dataValidations>
  <pageMargins left="0.2" right="0.2" top="0.25" bottom="0.25" header="0.25" footer="0.25"/>
  <pageSetup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"/>
  <sheetViews>
    <sheetView workbookViewId="0">
      <selection activeCell="F4" sqref="F4"/>
    </sheetView>
  </sheetViews>
  <sheetFormatPr defaultColWidth="9.140625" defaultRowHeight="15" x14ac:dyDescent="0.25"/>
  <cols>
    <col min="1" max="1" width="49.7109375" style="1" customWidth="1"/>
    <col min="2" max="2" width="9.140625" style="1"/>
    <col min="3" max="3" width="11" style="1" customWidth="1"/>
    <col min="4" max="4" width="4.85546875" style="1" customWidth="1"/>
    <col min="5" max="5" width="14" style="1" customWidth="1"/>
    <col min="6" max="16384" width="9.140625" style="1"/>
  </cols>
  <sheetData>
    <row r="1" spans="1:9" ht="15.75" x14ac:dyDescent="0.25">
      <c r="A1" s="86" t="s">
        <v>0</v>
      </c>
      <c r="B1" s="194"/>
      <c r="C1" s="194"/>
      <c r="D1" s="86" t="s">
        <v>1</v>
      </c>
      <c r="E1" s="87"/>
      <c r="F1" s="199"/>
      <c r="G1" s="199"/>
      <c r="H1" s="87"/>
      <c r="I1" s="87"/>
    </row>
    <row r="2" spans="1:9" ht="15.75" thickBot="1" x14ac:dyDescent="0.3">
      <c r="A2" s="87"/>
      <c r="B2" s="88"/>
      <c r="C2" s="88"/>
      <c r="D2" s="87"/>
      <c r="E2" s="87"/>
      <c r="F2" s="89"/>
      <c r="G2" s="89"/>
      <c r="H2" s="87"/>
      <c r="I2" s="87"/>
    </row>
    <row r="3" spans="1:9" ht="15.75" thickBot="1" x14ac:dyDescent="0.3">
      <c r="A3" s="90" t="s">
        <v>115</v>
      </c>
      <c r="B3" s="91" t="s">
        <v>116</v>
      </c>
      <c r="C3" s="91" t="s">
        <v>117</v>
      </c>
    </row>
    <row r="4" spans="1:9" ht="15.75" thickBot="1" x14ac:dyDescent="0.3">
      <c r="A4" s="92" t="s">
        <v>118</v>
      </c>
      <c r="B4" s="93"/>
      <c r="C4" s="94" t="e">
        <f t="shared" ref="C4:C22" si="0">B4/F$4</f>
        <v>#DIV/0!</v>
      </c>
      <c r="E4" s="91" t="s">
        <v>3</v>
      </c>
      <c r="F4" s="95"/>
    </row>
    <row r="5" spans="1:9" x14ac:dyDescent="0.25">
      <c r="A5" s="92" t="s">
        <v>119</v>
      </c>
      <c r="B5" s="93"/>
      <c r="C5" s="94" t="e">
        <f t="shared" si="0"/>
        <v>#DIV/0!</v>
      </c>
    </row>
    <row r="6" spans="1:9" x14ac:dyDescent="0.25">
      <c r="A6" s="92" t="s">
        <v>120</v>
      </c>
      <c r="B6" s="93"/>
      <c r="C6" s="94" t="e">
        <f t="shared" si="0"/>
        <v>#DIV/0!</v>
      </c>
    </row>
    <row r="7" spans="1:9" x14ac:dyDescent="0.25">
      <c r="A7" s="92" t="s">
        <v>121</v>
      </c>
      <c r="B7" s="93"/>
      <c r="C7" s="94" t="e">
        <f t="shared" si="0"/>
        <v>#DIV/0!</v>
      </c>
    </row>
    <row r="8" spans="1:9" x14ac:dyDescent="0.25">
      <c r="A8" s="92" t="s">
        <v>122</v>
      </c>
      <c r="B8" s="93"/>
      <c r="C8" s="94" t="e">
        <f t="shared" si="0"/>
        <v>#DIV/0!</v>
      </c>
    </row>
    <row r="9" spans="1:9" x14ac:dyDescent="0.25">
      <c r="A9" s="92" t="s">
        <v>123</v>
      </c>
      <c r="B9" s="93"/>
      <c r="C9" s="94" t="e">
        <f t="shared" si="0"/>
        <v>#DIV/0!</v>
      </c>
    </row>
    <row r="10" spans="1:9" x14ac:dyDescent="0.25">
      <c r="A10" s="92" t="s">
        <v>124</v>
      </c>
      <c r="B10" s="93"/>
      <c r="C10" s="94" t="e">
        <f t="shared" si="0"/>
        <v>#DIV/0!</v>
      </c>
    </row>
    <row r="11" spans="1:9" x14ac:dyDescent="0.25">
      <c r="A11" s="92" t="s">
        <v>125</v>
      </c>
      <c r="B11" s="93"/>
      <c r="C11" s="94" t="e">
        <f t="shared" si="0"/>
        <v>#DIV/0!</v>
      </c>
    </row>
    <row r="12" spans="1:9" x14ac:dyDescent="0.25">
      <c r="A12" s="92" t="s">
        <v>126</v>
      </c>
      <c r="B12" s="93"/>
      <c r="C12" s="94" t="e">
        <f t="shared" si="0"/>
        <v>#DIV/0!</v>
      </c>
    </row>
    <row r="13" spans="1:9" x14ac:dyDescent="0.25">
      <c r="A13" s="92" t="s">
        <v>127</v>
      </c>
      <c r="B13" s="93"/>
      <c r="C13" s="94" t="e">
        <f t="shared" si="0"/>
        <v>#DIV/0!</v>
      </c>
    </row>
    <row r="14" spans="1:9" x14ac:dyDescent="0.25">
      <c r="A14" s="92" t="s">
        <v>128</v>
      </c>
      <c r="B14" s="93"/>
      <c r="C14" s="94" t="e">
        <f t="shared" si="0"/>
        <v>#DIV/0!</v>
      </c>
    </row>
    <row r="15" spans="1:9" x14ac:dyDescent="0.25">
      <c r="A15" s="92" t="s">
        <v>129</v>
      </c>
      <c r="B15" s="93"/>
      <c r="C15" s="94" t="e">
        <f t="shared" si="0"/>
        <v>#DIV/0!</v>
      </c>
    </row>
    <row r="16" spans="1:9" x14ac:dyDescent="0.25">
      <c r="A16" s="92" t="s">
        <v>130</v>
      </c>
      <c r="B16" s="93"/>
      <c r="C16" s="94" t="e">
        <f t="shared" si="0"/>
        <v>#DIV/0!</v>
      </c>
    </row>
    <row r="17" spans="1:3" x14ac:dyDescent="0.25">
      <c r="A17" s="92" t="s">
        <v>131</v>
      </c>
      <c r="B17" s="93"/>
      <c r="C17" s="94" t="e">
        <f t="shared" si="0"/>
        <v>#DIV/0!</v>
      </c>
    </row>
    <row r="18" spans="1:3" x14ac:dyDescent="0.25">
      <c r="A18" s="92" t="s">
        <v>130</v>
      </c>
      <c r="B18" s="93"/>
      <c r="C18" s="94" t="e">
        <f t="shared" si="0"/>
        <v>#DIV/0!</v>
      </c>
    </row>
    <row r="19" spans="1:3" x14ac:dyDescent="0.25">
      <c r="A19" s="92" t="s">
        <v>132</v>
      </c>
      <c r="B19" s="93"/>
      <c r="C19" s="94" t="e">
        <f t="shared" si="0"/>
        <v>#DIV/0!</v>
      </c>
    </row>
    <row r="20" spans="1:3" x14ac:dyDescent="0.25">
      <c r="A20" s="92" t="s">
        <v>130</v>
      </c>
      <c r="B20" s="93"/>
      <c r="C20" s="94" t="e">
        <f t="shared" si="0"/>
        <v>#DIV/0!</v>
      </c>
    </row>
    <row r="21" spans="1:3" x14ac:dyDescent="0.25">
      <c r="A21" s="96" t="s">
        <v>113</v>
      </c>
      <c r="B21" s="93">
        <f>SUM(B4:B20)</f>
        <v>0</v>
      </c>
      <c r="C21" s="94" t="e">
        <f t="shared" si="0"/>
        <v>#DIV/0!</v>
      </c>
    </row>
    <row r="22" spans="1:3" x14ac:dyDescent="0.25">
      <c r="A22" s="92" t="s">
        <v>133</v>
      </c>
      <c r="B22" s="93"/>
      <c r="C22" s="94" t="e">
        <f t="shared" si="0"/>
        <v>#DIV/0!</v>
      </c>
    </row>
    <row r="23" spans="1:3" x14ac:dyDescent="0.25">
      <c r="A23" s="97" t="s">
        <v>134</v>
      </c>
      <c r="B23" s="93">
        <f>B22+B21</f>
        <v>0</v>
      </c>
      <c r="C23" s="93" t="e">
        <f>B23/F4</f>
        <v>#DIV/0!</v>
      </c>
    </row>
    <row r="24" spans="1:3" x14ac:dyDescent="0.25">
      <c r="A24" s="97" t="s">
        <v>135</v>
      </c>
      <c r="B24" s="93">
        <f>B23/12</f>
        <v>0</v>
      </c>
      <c r="C24" s="94" t="e">
        <f>B24/F4</f>
        <v>#DIV/0!</v>
      </c>
    </row>
  </sheetData>
  <mergeCells count="2">
    <mergeCell ref="B1:C1"/>
    <mergeCell ref="F1:G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6"/>
  <sheetViews>
    <sheetView workbookViewId="0">
      <selection activeCell="X63" sqref="X63"/>
    </sheetView>
  </sheetViews>
  <sheetFormatPr defaultRowHeight="15" x14ac:dyDescent="0.25"/>
  <cols>
    <col min="1" max="1" width="9.140625" style="1"/>
    <col min="2" max="2" width="10.140625" style="1" customWidth="1"/>
    <col min="3" max="3" width="9.140625" style="1"/>
    <col min="4" max="4" width="19.7109375" style="1" customWidth="1"/>
    <col min="5" max="6" width="14.7109375" style="1" customWidth="1"/>
    <col min="7" max="7" width="18" style="1" customWidth="1"/>
    <col min="8" max="8" width="20" style="1" customWidth="1"/>
    <col min="9" max="19" width="14.7109375" style="1" customWidth="1"/>
    <col min="20" max="20" width="13.7109375" style="1" bestFit="1" customWidth="1"/>
    <col min="21" max="21" width="13.42578125" style="1" bestFit="1" customWidth="1"/>
    <col min="22" max="22" width="13.7109375" style="1" bestFit="1" customWidth="1"/>
    <col min="23" max="23" width="14" style="1" bestFit="1" customWidth="1"/>
    <col min="24" max="24" width="13.7109375" style="1" bestFit="1" customWidth="1"/>
    <col min="25" max="236" width="9.140625" style="1"/>
    <col min="237" max="237" width="19.7109375" style="1" customWidth="1"/>
    <col min="238" max="239" width="14.7109375" style="1" customWidth="1"/>
    <col min="240" max="240" width="18" style="1" customWidth="1"/>
    <col min="241" max="241" width="20" style="1" customWidth="1"/>
    <col min="242" max="252" width="14.7109375" style="1" customWidth="1"/>
    <col min="253" max="253" width="13.7109375" style="1" bestFit="1" customWidth="1"/>
    <col min="254" max="254" width="13.42578125" style="1" bestFit="1" customWidth="1"/>
    <col min="255" max="255" width="13.7109375" style="1" bestFit="1" customWidth="1"/>
    <col min="256" max="256" width="14" style="1" bestFit="1" customWidth="1"/>
    <col min="257" max="257" width="13.7109375" style="1" bestFit="1" customWidth="1"/>
    <col min="258" max="258" width="14.42578125" style="1" bestFit="1" customWidth="1"/>
    <col min="259" max="259" width="14.140625" style="1" bestFit="1" customWidth="1"/>
    <col min="260" max="260" width="14" style="1" bestFit="1" customWidth="1"/>
    <col min="261" max="261" width="13.42578125" style="1" bestFit="1" customWidth="1"/>
    <col min="262" max="262" width="13.7109375" style="1" bestFit="1" customWidth="1"/>
    <col min="263" max="263" width="14.42578125" style="1" bestFit="1" customWidth="1"/>
    <col min="264" max="264" width="14" style="1" bestFit="1" customWidth="1"/>
    <col min="265" max="265" width="14.140625" style="1" bestFit="1" customWidth="1"/>
    <col min="266" max="267" width="14.42578125" style="1" bestFit="1" customWidth="1"/>
    <col min="268" max="268" width="14" style="1" bestFit="1" customWidth="1"/>
    <col min="269" max="270" width="14.140625" style="1" bestFit="1" customWidth="1"/>
    <col min="271" max="271" width="14.42578125" style="1" bestFit="1" customWidth="1"/>
    <col min="272" max="274" width="14.140625" style="1" bestFit="1" customWidth="1"/>
    <col min="275" max="276" width="14" style="1" bestFit="1" customWidth="1"/>
    <col min="277" max="277" width="13.7109375" style="1" bestFit="1" customWidth="1"/>
    <col min="278" max="278" width="13.42578125" style="1" bestFit="1" customWidth="1"/>
    <col min="279" max="279" width="10.5703125" style="1" bestFit="1" customWidth="1"/>
    <col min="280" max="280" width="11.28515625" style="1" bestFit="1" customWidth="1"/>
    <col min="281" max="492" width="9.140625" style="1"/>
    <col min="493" max="493" width="19.7109375" style="1" customWidth="1"/>
    <col min="494" max="495" width="14.7109375" style="1" customWidth="1"/>
    <col min="496" max="496" width="18" style="1" customWidth="1"/>
    <col min="497" max="497" width="20" style="1" customWidth="1"/>
    <col min="498" max="508" width="14.7109375" style="1" customWidth="1"/>
    <col min="509" max="509" width="13.7109375" style="1" bestFit="1" customWidth="1"/>
    <col min="510" max="510" width="13.42578125" style="1" bestFit="1" customWidth="1"/>
    <col min="511" max="511" width="13.7109375" style="1" bestFit="1" customWidth="1"/>
    <col min="512" max="512" width="14" style="1" bestFit="1" customWidth="1"/>
    <col min="513" max="513" width="13.7109375" style="1" bestFit="1" customWidth="1"/>
    <col min="514" max="514" width="14.42578125" style="1" bestFit="1" customWidth="1"/>
    <col min="515" max="515" width="14.140625" style="1" bestFit="1" customWidth="1"/>
    <col min="516" max="516" width="14" style="1" bestFit="1" customWidth="1"/>
    <col min="517" max="517" width="13.42578125" style="1" bestFit="1" customWidth="1"/>
    <col min="518" max="518" width="13.7109375" style="1" bestFit="1" customWidth="1"/>
    <col min="519" max="519" width="14.42578125" style="1" bestFit="1" customWidth="1"/>
    <col min="520" max="520" width="14" style="1" bestFit="1" customWidth="1"/>
    <col min="521" max="521" width="14.140625" style="1" bestFit="1" customWidth="1"/>
    <col min="522" max="523" width="14.42578125" style="1" bestFit="1" customWidth="1"/>
    <col min="524" max="524" width="14" style="1" bestFit="1" customWidth="1"/>
    <col min="525" max="526" width="14.140625" style="1" bestFit="1" customWidth="1"/>
    <col min="527" max="527" width="14.42578125" style="1" bestFit="1" customWidth="1"/>
    <col min="528" max="530" width="14.140625" style="1" bestFit="1" customWidth="1"/>
    <col min="531" max="532" width="14" style="1" bestFit="1" customWidth="1"/>
    <col min="533" max="533" width="13.7109375" style="1" bestFit="1" customWidth="1"/>
    <col min="534" max="534" width="13.42578125" style="1" bestFit="1" customWidth="1"/>
    <col min="535" max="535" width="10.5703125" style="1" bestFit="1" customWidth="1"/>
    <col min="536" max="536" width="11.28515625" style="1" bestFit="1" customWidth="1"/>
    <col min="537" max="748" width="9.140625" style="1"/>
    <col min="749" max="749" width="19.7109375" style="1" customWidth="1"/>
    <col min="750" max="751" width="14.7109375" style="1" customWidth="1"/>
    <col min="752" max="752" width="18" style="1" customWidth="1"/>
    <col min="753" max="753" width="20" style="1" customWidth="1"/>
    <col min="754" max="764" width="14.7109375" style="1" customWidth="1"/>
    <col min="765" max="765" width="13.7109375" style="1" bestFit="1" customWidth="1"/>
    <col min="766" max="766" width="13.42578125" style="1" bestFit="1" customWidth="1"/>
    <col min="767" max="767" width="13.7109375" style="1" bestFit="1" customWidth="1"/>
    <col min="768" max="768" width="14" style="1" bestFit="1" customWidth="1"/>
    <col min="769" max="769" width="13.7109375" style="1" bestFit="1" customWidth="1"/>
    <col min="770" max="770" width="14.42578125" style="1" bestFit="1" customWidth="1"/>
    <col min="771" max="771" width="14.140625" style="1" bestFit="1" customWidth="1"/>
    <col min="772" max="772" width="14" style="1" bestFit="1" customWidth="1"/>
    <col min="773" max="773" width="13.42578125" style="1" bestFit="1" customWidth="1"/>
    <col min="774" max="774" width="13.7109375" style="1" bestFit="1" customWidth="1"/>
    <col min="775" max="775" width="14.42578125" style="1" bestFit="1" customWidth="1"/>
    <col min="776" max="776" width="14" style="1" bestFit="1" customWidth="1"/>
    <col min="777" max="777" width="14.140625" style="1" bestFit="1" customWidth="1"/>
    <col min="778" max="779" width="14.42578125" style="1" bestFit="1" customWidth="1"/>
    <col min="780" max="780" width="14" style="1" bestFit="1" customWidth="1"/>
    <col min="781" max="782" width="14.140625" style="1" bestFit="1" customWidth="1"/>
    <col min="783" max="783" width="14.42578125" style="1" bestFit="1" customWidth="1"/>
    <col min="784" max="786" width="14.140625" style="1" bestFit="1" customWidth="1"/>
    <col min="787" max="788" width="14" style="1" bestFit="1" customWidth="1"/>
    <col min="789" max="789" width="13.7109375" style="1" bestFit="1" customWidth="1"/>
    <col min="790" max="790" width="13.42578125" style="1" bestFit="1" customWidth="1"/>
    <col min="791" max="791" width="10.5703125" style="1" bestFit="1" customWidth="1"/>
    <col min="792" max="792" width="11.28515625" style="1" bestFit="1" customWidth="1"/>
    <col min="793" max="1004" width="9.140625" style="1"/>
    <col min="1005" max="1005" width="19.7109375" style="1" customWidth="1"/>
    <col min="1006" max="1007" width="14.7109375" style="1" customWidth="1"/>
    <col min="1008" max="1008" width="18" style="1" customWidth="1"/>
    <col min="1009" max="1009" width="20" style="1" customWidth="1"/>
    <col min="1010" max="1020" width="14.7109375" style="1" customWidth="1"/>
    <col min="1021" max="1021" width="13.7109375" style="1" bestFit="1" customWidth="1"/>
    <col min="1022" max="1022" width="13.42578125" style="1" bestFit="1" customWidth="1"/>
    <col min="1023" max="1023" width="13.7109375" style="1" bestFit="1" customWidth="1"/>
    <col min="1024" max="1024" width="14" style="1" bestFit="1" customWidth="1"/>
    <col min="1025" max="1025" width="13.7109375" style="1" bestFit="1" customWidth="1"/>
    <col min="1026" max="1026" width="14.42578125" style="1" bestFit="1" customWidth="1"/>
    <col min="1027" max="1027" width="14.140625" style="1" bestFit="1" customWidth="1"/>
    <col min="1028" max="1028" width="14" style="1" bestFit="1" customWidth="1"/>
    <col min="1029" max="1029" width="13.42578125" style="1" bestFit="1" customWidth="1"/>
    <col min="1030" max="1030" width="13.7109375" style="1" bestFit="1" customWidth="1"/>
    <col min="1031" max="1031" width="14.42578125" style="1" bestFit="1" customWidth="1"/>
    <col min="1032" max="1032" width="14" style="1" bestFit="1" customWidth="1"/>
    <col min="1033" max="1033" width="14.140625" style="1" bestFit="1" customWidth="1"/>
    <col min="1034" max="1035" width="14.42578125" style="1" bestFit="1" customWidth="1"/>
    <col min="1036" max="1036" width="14" style="1" bestFit="1" customWidth="1"/>
    <col min="1037" max="1038" width="14.140625" style="1" bestFit="1" customWidth="1"/>
    <col min="1039" max="1039" width="14.42578125" style="1" bestFit="1" customWidth="1"/>
    <col min="1040" max="1042" width="14.140625" style="1" bestFit="1" customWidth="1"/>
    <col min="1043" max="1044" width="14" style="1" bestFit="1" customWidth="1"/>
    <col min="1045" max="1045" width="13.7109375" style="1" bestFit="1" customWidth="1"/>
    <col min="1046" max="1046" width="13.42578125" style="1" bestFit="1" customWidth="1"/>
    <col min="1047" max="1047" width="10.5703125" style="1" bestFit="1" customWidth="1"/>
    <col min="1048" max="1048" width="11.28515625" style="1" bestFit="1" customWidth="1"/>
    <col min="1049" max="1260" width="9.140625" style="1"/>
    <col min="1261" max="1261" width="19.7109375" style="1" customWidth="1"/>
    <col min="1262" max="1263" width="14.7109375" style="1" customWidth="1"/>
    <col min="1264" max="1264" width="18" style="1" customWidth="1"/>
    <col min="1265" max="1265" width="20" style="1" customWidth="1"/>
    <col min="1266" max="1276" width="14.7109375" style="1" customWidth="1"/>
    <col min="1277" max="1277" width="13.7109375" style="1" bestFit="1" customWidth="1"/>
    <col min="1278" max="1278" width="13.42578125" style="1" bestFit="1" customWidth="1"/>
    <col min="1279" max="1279" width="13.7109375" style="1" bestFit="1" customWidth="1"/>
    <col min="1280" max="1280" width="14" style="1" bestFit="1" customWidth="1"/>
    <col min="1281" max="1281" width="13.7109375" style="1" bestFit="1" customWidth="1"/>
    <col min="1282" max="1282" width="14.42578125" style="1" bestFit="1" customWidth="1"/>
    <col min="1283" max="1283" width="14.140625" style="1" bestFit="1" customWidth="1"/>
    <col min="1284" max="1284" width="14" style="1" bestFit="1" customWidth="1"/>
    <col min="1285" max="1285" width="13.42578125" style="1" bestFit="1" customWidth="1"/>
    <col min="1286" max="1286" width="13.7109375" style="1" bestFit="1" customWidth="1"/>
    <col min="1287" max="1287" width="14.42578125" style="1" bestFit="1" customWidth="1"/>
    <col min="1288" max="1288" width="14" style="1" bestFit="1" customWidth="1"/>
    <col min="1289" max="1289" width="14.140625" style="1" bestFit="1" customWidth="1"/>
    <col min="1290" max="1291" width="14.42578125" style="1" bestFit="1" customWidth="1"/>
    <col min="1292" max="1292" width="14" style="1" bestFit="1" customWidth="1"/>
    <col min="1293" max="1294" width="14.140625" style="1" bestFit="1" customWidth="1"/>
    <col min="1295" max="1295" width="14.42578125" style="1" bestFit="1" customWidth="1"/>
    <col min="1296" max="1298" width="14.140625" style="1" bestFit="1" customWidth="1"/>
    <col min="1299" max="1300" width="14" style="1" bestFit="1" customWidth="1"/>
    <col min="1301" max="1301" width="13.7109375" style="1" bestFit="1" customWidth="1"/>
    <col min="1302" max="1302" width="13.42578125" style="1" bestFit="1" customWidth="1"/>
    <col min="1303" max="1303" width="10.5703125" style="1" bestFit="1" customWidth="1"/>
    <col min="1304" max="1304" width="11.28515625" style="1" bestFit="1" customWidth="1"/>
    <col min="1305" max="1516" width="9.140625" style="1"/>
    <col min="1517" max="1517" width="19.7109375" style="1" customWidth="1"/>
    <col min="1518" max="1519" width="14.7109375" style="1" customWidth="1"/>
    <col min="1520" max="1520" width="18" style="1" customWidth="1"/>
    <col min="1521" max="1521" width="20" style="1" customWidth="1"/>
    <col min="1522" max="1532" width="14.7109375" style="1" customWidth="1"/>
    <col min="1533" max="1533" width="13.7109375" style="1" bestFit="1" customWidth="1"/>
    <col min="1534" max="1534" width="13.42578125" style="1" bestFit="1" customWidth="1"/>
    <col min="1535" max="1535" width="13.7109375" style="1" bestFit="1" customWidth="1"/>
    <col min="1536" max="1536" width="14" style="1" bestFit="1" customWidth="1"/>
    <col min="1537" max="1537" width="13.7109375" style="1" bestFit="1" customWidth="1"/>
    <col min="1538" max="1538" width="14.42578125" style="1" bestFit="1" customWidth="1"/>
    <col min="1539" max="1539" width="14.140625" style="1" bestFit="1" customWidth="1"/>
    <col min="1540" max="1540" width="14" style="1" bestFit="1" customWidth="1"/>
    <col min="1541" max="1541" width="13.42578125" style="1" bestFit="1" customWidth="1"/>
    <col min="1542" max="1542" width="13.7109375" style="1" bestFit="1" customWidth="1"/>
    <col min="1543" max="1543" width="14.42578125" style="1" bestFit="1" customWidth="1"/>
    <col min="1544" max="1544" width="14" style="1" bestFit="1" customWidth="1"/>
    <col min="1545" max="1545" width="14.140625" style="1" bestFit="1" customWidth="1"/>
    <col min="1546" max="1547" width="14.42578125" style="1" bestFit="1" customWidth="1"/>
    <col min="1548" max="1548" width="14" style="1" bestFit="1" customWidth="1"/>
    <col min="1549" max="1550" width="14.140625" style="1" bestFit="1" customWidth="1"/>
    <col min="1551" max="1551" width="14.42578125" style="1" bestFit="1" customWidth="1"/>
    <col min="1552" max="1554" width="14.140625" style="1" bestFit="1" customWidth="1"/>
    <col min="1555" max="1556" width="14" style="1" bestFit="1" customWidth="1"/>
    <col min="1557" max="1557" width="13.7109375" style="1" bestFit="1" customWidth="1"/>
    <col min="1558" max="1558" width="13.42578125" style="1" bestFit="1" customWidth="1"/>
    <col min="1559" max="1559" width="10.5703125" style="1" bestFit="1" customWidth="1"/>
    <col min="1560" max="1560" width="11.28515625" style="1" bestFit="1" customWidth="1"/>
    <col min="1561" max="1772" width="9.140625" style="1"/>
    <col min="1773" max="1773" width="19.7109375" style="1" customWidth="1"/>
    <col min="1774" max="1775" width="14.7109375" style="1" customWidth="1"/>
    <col min="1776" max="1776" width="18" style="1" customWidth="1"/>
    <col min="1777" max="1777" width="20" style="1" customWidth="1"/>
    <col min="1778" max="1788" width="14.7109375" style="1" customWidth="1"/>
    <col min="1789" max="1789" width="13.7109375" style="1" bestFit="1" customWidth="1"/>
    <col min="1790" max="1790" width="13.42578125" style="1" bestFit="1" customWidth="1"/>
    <col min="1791" max="1791" width="13.7109375" style="1" bestFit="1" customWidth="1"/>
    <col min="1792" max="1792" width="14" style="1" bestFit="1" customWidth="1"/>
    <col min="1793" max="1793" width="13.7109375" style="1" bestFit="1" customWidth="1"/>
    <col min="1794" max="1794" width="14.42578125" style="1" bestFit="1" customWidth="1"/>
    <col min="1795" max="1795" width="14.140625" style="1" bestFit="1" customWidth="1"/>
    <col min="1796" max="1796" width="14" style="1" bestFit="1" customWidth="1"/>
    <col min="1797" max="1797" width="13.42578125" style="1" bestFit="1" customWidth="1"/>
    <col min="1798" max="1798" width="13.7109375" style="1" bestFit="1" customWidth="1"/>
    <col min="1799" max="1799" width="14.42578125" style="1" bestFit="1" customWidth="1"/>
    <col min="1800" max="1800" width="14" style="1" bestFit="1" customWidth="1"/>
    <col min="1801" max="1801" width="14.140625" style="1" bestFit="1" customWidth="1"/>
    <col min="1802" max="1803" width="14.42578125" style="1" bestFit="1" customWidth="1"/>
    <col min="1804" max="1804" width="14" style="1" bestFit="1" customWidth="1"/>
    <col min="1805" max="1806" width="14.140625" style="1" bestFit="1" customWidth="1"/>
    <col min="1807" max="1807" width="14.42578125" style="1" bestFit="1" customWidth="1"/>
    <col min="1808" max="1810" width="14.140625" style="1" bestFit="1" customWidth="1"/>
    <col min="1811" max="1812" width="14" style="1" bestFit="1" customWidth="1"/>
    <col min="1813" max="1813" width="13.7109375" style="1" bestFit="1" customWidth="1"/>
    <col min="1814" max="1814" width="13.42578125" style="1" bestFit="1" customWidth="1"/>
    <col min="1815" max="1815" width="10.5703125" style="1" bestFit="1" customWidth="1"/>
    <col min="1816" max="1816" width="11.28515625" style="1" bestFit="1" customWidth="1"/>
    <col min="1817" max="2028" width="9.140625" style="1"/>
    <col min="2029" max="2029" width="19.7109375" style="1" customWidth="1"/>
    <col min="2030" max="2031" width="14.7109375" style="1" customWidth="1"/>
    <col min="2032" max="2032" width="18" style="1" customWidth="1"/>
    <col min="2033" max="2033" width="20" style="1" customWidth="1"/>
    <col min="2034" max="2044" width="14.7109375" style="1" customWidth="1"/>
    <col min="2045" max="2045" width="13.7109375" style="1" bestFit="1" customWidth="1"/>
    <col min="2046" max="2046" width="13.42578125" style="1" bestFit="1" customWidth="1"/>
    <col min="2047" max="2047" width="13.7109375" style="1" bestFit="1" customWidth="1"/>
    <col min="2048" max="2048" width="14" style="1" bestFit="1" customWidth="1"/>
    <col min="2049" max="2049" width="13.7109375" style="1" bestFit="1" customWidth="1"/>
    <col min="2050" max="2050" width="14.42578125" style="1" bestFit="1" customWidth="1"/>
    <col min="2051" max="2051" width="14.140625" style="1" bestFit="1" customWidth="1"/>
    <col min="2052" max="2052" width="14" style="1" bestFit="1" customWidth="1"/>
    <col min="2053" max="2053" width="13.42578125" style="1" bestFit="1" customWidth="1"/>
    <col min="2054" max="2054" width="13.7109375" style="1" bestFit="1" customWidth="1"/>
    <col min="2055" max="2055" width="14.42578125" style="1" bestFit="1" customWidth="1"/>
    <col min="2056" max="2056" width="14" style="1" bestFit="1" customWidth="1"/>
    <col min="2057" max="2057" width="14.140625" style="1" bestFit="1" customWidth="1"/>
    <col min="2058" max="2059" width="14.42578125" style="1" bestFit="1" customWidth="1"/>
    <col min="2060" max="2060" width="14" style="1" bestFit="1" customWidth="1"/>
    <col min="2061" max="2062" width="14.140625" style="1" bestFit="1" customWidth="1"/>
    <col min="2063" max="2063" width="14.42578125" style="1" bestFit="1" customWidth="1"/>
    <col min="2064" max="2066" width="14.140625" style="1" bestFit="1" customWidth="1"/>
    <col min="2067" max="2068" width="14" style="1" bestFit="1" customWidth="1"/>
    <col min="2069" max="2069" width="13.7109375" style="1" bestFit="1" customWidth="1"/>
    <col min="2070" max="2070" width="13.42578125" style="1" bestFit="1" customWidth="1"/>
    <col min="2071" max="2071" width="10.5703125" style="1" bestFit="1" customWidth="1"/>
    <col min="2072" max="2072" width="11.28515625" style="1" bestFit="1" customWidth="1"/>
    <col min="2073" max="2284" width="9.140625" style="1"/>
    <col min="2285" max="2285" width="19.7109375" style="1" customWidth="1"/>
    <col min="2286" max="2287" width="14.7109375" style="1" customWidth="1"/>
    <col min="2288" max="2288" width="18" style="1" customWidth="1"/>
    <col min="2289" max="2289" width="20" style="1" customWidth="1"/>
    <col min="2290" max="2300" width="14.7109375" style="1" customWidth="1"/>
    <col min="2301" max="2301" width="13.7109375" style="1" bestFit="1" customWidth="1"/>
    <col min="2302" max="2302" width="13.42578125" style="1" bestFit="1" customWidth="1"/>
    <col min="2303" max="2303" width="13.7109375" style="1" bestFit="1" customWidth="1"/>
    <col min="2304" max="2304" width="14" style="1" bestFit="1" customWidth="1"/>
    <col min="2305" max="2305" width="13.7109375" style="1" bestFit="1" customWidth="1"/>
    <col min="2306" max="2306" width="14.42578125" style="1" bestFit="1" customWidth="1"/>
    <col min="2307" max="2307" width="14.140625" style="1" bestFit="1" customWidth="1"/>
    <col min="2308" max="2308" width="14" style="1" bestFit="1" customWidth="1"/>
    <col min="2309" max="2309" width="13.42578125" style="1" bestFit="1" customWidth="1"/>
    <col min="2310" max="2310" width="13.7109375" style="1" bestFit="1" customWidth="1"/>
    <col min="2311" max="2311" width="14.42578125" style="1" bestFit="1" customWidth="1"/>
    <col min="2312" max="2312" width="14" style="1" bestFit="1" customWidth="1"/>
    <col min="2313" max="2313" width="14.140625" style="1" bestFit="1" customWidth="1"/>
    <col min="2314" max="2315" width="14.42578125" style="1" bestFit="1" customWidth="1"/>
    <col min="2316" max="2316" width="14" style="1" bestFit="1" customWidth="1"/>
    <col min="2317" max="2318" width="14.140625" style="1" bestFit="1" customWidth="1"/>
    <col min="2319" max="2319" width="14.42578125" style="1" bestFit="1" customWidth="1"/>
    <col min="2320" max="2322" width="14.140625" style="1" bestFit="1" customWidth="1"/>
    <col min="2323" max="2324" width="14" style="1" bestFit="1" customWidth="1"/>
    <col min="2325" max="2325" width="13.7109375" style="1" bestFit="1" customWidth="1"/>
    <col min="2326" max="2326" width="13.42578125" style="1" bestFit="1" customWidth="1"/>
    <col min="2327" max="2327" width="10.5703125" style="1" bestFit="1" customWidth="1"/>
    <col min="2328" max="2328" width="11.28515625" style="1" bestFit="1" customWidth="1"/>
    <col min="2329" max="2540" width="9.140625" style="1"/>
    <col min="2541" max="2541" width="19.7109375" style="1" customWidth="1"/>
    <col min="2542" max="2543" width="14.7109375" style="1" customWidth="1"/>
    <col min="2544" max="2544" width="18" style="1" customWidth="1"/>
    <col min="2545" max="2545" width="20" style="1" customWidth="1"/>
    <col min="2546" max="2556" width="14.7109375" style="1" customWidth="1"/>
    <col min="2557" max="2557" width="13.7109375" style="1" bestFit="1" customWidth="1"/>
    <col min="2558" max="2558" width="13.42578125" style="1" bestFit="1" customWidth="1"/>
    <col min="2559" max="2559" width="13.7109375" style="1" bestFit="1" customWidth="1"/>
    <col min="2560" max="2560" width="14" style="1" bestFit="1" customWidth="1"/>
    <col min="2561" max="2561" width="13.7109375" style="1" bestFit="1" customWidth="1"/>
    <col min="2562" max="2562" width="14.42578125" style="1" bestFit="1" customWidth="1"/>
    <col min="2563" max="2563" width="14.140625" style="1" bestFit="1" customWidth="1"/>
    <col min="2564" max="2564" width="14" style="1" bestFit="1" customWidth="1"/>
    <col min="2565" max="2565" width="13.42578125" style="1" bestFit="1" customWidth="1"/>
    <col min="2566" max="2566" width="13.7109375" style="1" bestFit="1" customWidth="1"/>
    <col min="2567" max="2567" width="14.42578125" style="1" bestFit="1" customWidth="1"/>
    <col min="2568" max="2568" width="14" style="1" bestFit="1" customWidth="1"/>
    <col min="2569" max="2569" width="14.140625" style="1" bestFit="1" customWidth="1"/>
    <col min="2570" max="2571" width="14.42578125" style="1" bestFit="1" customWidth="1"/>
    <col min="2572" max="2572" width="14" style="1" bestFit="1" customWidth="1"/>
    <col min="2573" max="2574" width="14.140625" style="1" bestFit="1" customWidth="1"/>
    <col min="2575" max="2575" width="14.42578125" style="1" bestFit="1" customWidth="1"/>
    <col min="2576" max="2578" width="14.140625" style="1" bestFit="1" customWidth="1"/>
    <col min="2579" max="2580" width="14" style="1" bestFit="1" customWidth="1"/>
    <col min="2581" max="2581" width="13.7109375" style="1" bestFit="1" customWidth="1"/>
    <col min="2582" max="2582" width="13.42578125" style="1" bestFit="1" customWidth="1"/>
    <col min="2583" max="2583" width="10.5703125" style="1" bestFit="1" customWidth="1"/>
    <col min="2584" max="2584" width="11.28515625" style="1" bestFit="1" customWidth="1"/>
    <col min="2585" max="2796" width="9.140625" style="1"/>
    <col min="2797" max="2797" width="19.7109375" style="1" customWidth="1"/>
    <col min="2798" max="2799" width="14.7109375" style="1" customWidth="1"/>
    <col min="2800" max="2800" width="18" style="1" customWidth="1"/>
    <col min="2801" max="2801" width="20" style="1" customWidth="1"/>
    <col min="2802" max="2812" width="14.7109375" style="1" customWidth="1"/>
    <col min="2813" max="2813" width="13.7109375" style="1" bestFit="1" customWidth="1"/>
    <col min="2814" max="2814" width="13.42578125" style="1" bestFit="1" customWidth="1"/>
    <col min="2815" max="2815" width="13.7109375" style="1" bestFit="1" customWidth="1"/>
    <col min="2816" max="2816" width="14" style="1" bestFit="1" customWidth="1"/>
    <col min="2817" max="2817" width="13.7109375" style="1" bestFit="1" customWidth="1"/>
    <col min="2818" max="2818" width="14.42578125" style="1" bestFit="1" customWidth="1"/>
    <col min="2819" max="2819" width="14.140625" style="1" bestFit="1" customWidth="1"/>
    <col min="2820" max="2820" width="14" style="1" bestFit="1" customWidth="1"/>
    <col min="2821" max="2821" width="13.42578125" style="1" bestFit="1" customWidth="1"/>
    <col min="2822" max="2822" width="13.7109375" style="1" bestFit="1" customWidth="1"/>
    <col min="2823" max="2823" width="14.42578125" style="1" bestFit="1" customWidth="1"/>
    <col min="2824" max="2824" width="14" style="1" bestFit="1" customWidth="1"/>
    <col min="2825" max="2825" width="14.140625" style="1" bestFit="1" customWidth="1"/>
    <col min="2826" max="2827" width="14.42578125" style="1" bestFit="1" customWidth="1"/>
    <col min="2828" max="2828" width="14" style="1" bestFit="1" customWidth="1"/>
    <col min="2829" max="2830" width="14.140625" style="1" bestFit="1" customWidth="1"/>
    <col min="2831" max="2831" width="14.42578125" style="1" bestFit="1" customWidth="1"/>
    <col min="2832" max="2834" width="14.140625" style="1" bestFit="1" customWidth="1"/>
    <col min="2835" max="2836" width="14" style="1" bestFit="1" customWidth="1"/>
    <col min="2837" max="2837" width="13.7109375" style="1" bestFit="1" customWidth="1"/>
    <col min="2838" max="2838" width="13.42578125" style="1" bestFit="1" customWidth="1"/>
    <col min="2839" max="2839" width="10.5703125" style="1" bestFit="1" customWidth="1"/>
    <col min="2840" max="2840" width="11.28515625" style="1" bestFit="1" customWidth="1"/>
    <col min="2841" max="3052" width="9.140625" style="1"/>
    <col min="3053" max="3053" width="19.7109375" style="1" customWidth="1"/>
    <col min="3054" max="3055" width="14.7109375" style="1" customWidth="1"/>
    <col min="3056" max="3056" width="18" style="1" customWidth="1"/>
    <col min="3057" max="3057" width="20" style="1" customWidth="1"/>
    <col min="3058" max="3068" width="14.7109375" style="1" customWidth="1"/>
    <col min="3069" max="3069" width="13.7109375" style="1" bestFit="1" customWidth="1"/>
    <col min="3070" max="3070" width="13.42578125" style="1" bestFit="1" customWidth="1"/>
    <col min="3071" max="3071" width="13.7109375" style="1" bestFit="1" customWidth="1"/>
    <col min="3072" max="3072" width="14" style="1" bestFit="1" customWidth="1"/>
    <col min="3073" max="3073" width="13.7109375" style="1" bestFit="1" customWidth="1"/>
    <col min="3074" max="3074" width="14.42578125" style="1" bestFit="1" customWidth="1"/>
    <col min="3075" max="3075" width="14.140625" style="1" bestFit="1" customWidth="1"/>
    <col min="3076" max="3076" width="14" style="1" bestFit="1" customWidth="1"/>
    <col min="3077" max="3077" width="13.42578125" style="1" bestFit="1" customWidth="1"/>
    <col min="3078" max="3078" width="13.7109375" style="1" bestFit="1" customWidth="1"/>
    <col min="3079" max="3079" width="14.42578125" style="1" bestFit="1" customWidth="1"/>
    <col min="3080" max="3080" width="14" style="1" bestFit="1" customWidth="1"/>
    <col min="3081" max="3081" width="14.140625" style="1" bestFit="1" customWidth="1"/>
    <col min="3082" max="3083" width="14.42578125" style="1" bestFit="1" customWidth="1"/>
    <col min="3084" max="3084" width="14" style="1" bestFit="1" customWidth="1"/>
    <col min="3085" max="3086" width="14.140625" style="1" bestFit="1" customWidth="1"/>
    <col min="3087" max="3087" width="14.42578125" style="1" bestFit="1" customWidth="1"/>
    <col min="3088" max="3090" width="14.140625" style="1" bestFit="1" customWidth="1"/>
    <col min="3091" max="3092" width="14" style="1" bestFit="1" customWidth="1"/>
    <col min="3093" max="3093" width="13.7109375" style="1" bestFit="1" customWidth="1"/>
    <col min="3094" max="3094" width="13.42578125" style="1" bestFit="1" customWidth="1"/>
    <col min="3095" max="3095" width="10.5703125" style="1" bestFit="1" customWidth="1"/>
    <col min="3096" max="3096" width="11.28515625" style="1" bestFit="1" customWidth="1"/>
    <col min="3097" max="3308" width="9.140625" style="1"/>
    <col min="3309" max="3309" width="19.7109375" style="1" customWidth="1"/>
    <col min="3310" max="3311" width="14.7109375" style="1" customWidth="1"/>
    <col min="3312" max="3312" width="18" style="1" customWidth="1"/>
    <col min="3313" max="3313" width="20" style="1" customWidth="1"/>
    <col min="3314" max="3324" width="14.7109375" style="1" customWidth="1"/>
    <col min="3325" max="3325" width="13.7109375" style="1" bestFit="1" customWidth="1"/>
    <col min="3326" max="3326" width="13.42578125" style="1" bestFit="1" customWidth="1"/>
    <col min="3327" max="3327" width="13.7109375" style="1" bestFit="1" customWidth="1"/>
    <col min="3328" max="3328" width="14" style="1" bestFit="1" customWidth="1"/>
    <col min="3329" max="3329" width="13.7109375" style="1" bestFit="1" customWidth="1"/>
    <col min="3330" max="3330" width="14.42578125" style="1" bestFit="1" customWidth="1"/>
    <col min="3331" max="3331" width="14.140625" style="1" bestFit="1" customWidth="1"/>
    <col min="3332" max="3332" width="14" style="1" bestFit="1" customWidth="1"/>
    <col min="3333" max="3333" width="13.42578125" style="1" bestFit="1" customWidth="1"/>
    <col min="3334" max="3334" width="13.7109375" style="1" bestFit="1" customWidth="1"/>
    <col min="3335" max="3335" width="14.42578125" style="1" bestFit="1" customWidth="1"/>
    <col min="3336" max="3336" width="14" style="1" bestFit="1" customWidth="1"/>
    <col min="3337" max="3337" width="14.140625" style="1" bestFit="1" customWidth="1"/>
    <col min="3338" max="3339" width="14.42578125" style="1" bestFit="1" customWidth="1"/>
    <col min="3340" max="3340" width="14" style="1" bestFit="1" customWidth="1"/>
    <col min="3341" max="3342" width="14.140625" style="1" bestFit="1" customWidth="1"/>
    <col min="3343" max="3343" width="14.42578125" style="1" bestFit="1" customWidth="1"/>
    <col min="3344" max="3346" width="14.140625" style="1" bestFit="1" customWidth="1"/>
    <col min="3347" max="3348" width="14" style="1" bestFit="1" customWidth="1"/>
    <col min="3349" max="3349" width="13.7109375" style="1" bestFit="1" customWidth="1"/>
    <col min="3350" max="3350" width="13.42578125" style="1" bestFit="1" customWidth="1"/>
    <col min="3351" max="3351" width="10.5703125" style="1" bestFit="1" customWidth="1"/>
    <col min="3352" max="3352" width="11.28515625" style="1" bestFit="1" customWidth="1"/>
    <col min="3353" max="3564" width="9.140625" style="1"/>
    <col min="3565" max="3565" width="19.7109375" style="1" customWidth="1"/>
    <col min="3566" max="3567" width="14.7109375" style="1" customWidth="1"/>
    <col min="3568" max="3568" width="18" style="1" customWidth="1"/>
    <col min="3569" max="3569" width="20" style="1" customWidth="1"/>
    <col min="3570" max="3580" width="14.7109375" style="1" customWidth="1"/>
    <col min="3581" max="3581" width="13.7109375" style="1" bestFit="1" customWidth="1"/>
    <col min="3582" max="3582" width="13.42578125" style="1" bestFit="1" customWidth="1"/>
    <col min="3583" max="3583" width="13.7109375" style="1" bestFit="1" customWidth="1"/>
    <col min="3584" max="3584" width="14" style="1" bestFit="1" customWidth="1"/>
    <col min="3585" max="3585" width="13.7109375" style="1" bestFit="1" customWidth="1"/>
    <col min="3586" max="3586" width="14.42578125" style="1" bestFit="1" customWidth="1"/>
    <col min="3587" max="3587" width="14.140625" style="1" bestFit="1" customWidth="1"/>
    <col min="3588" max="3588" width="14" style="1" bestFit="1" customWidth="1"/>
    <col min="3589" max="3589" width="13.42578125" style="1" bestFit="1" customWidth="1"/>
    <col min="3590" max="3590" width="13.7109375" style="1" bestFit="1" customWidth="1"/>
    <col min="3591" max="3591" width="14.42578125" style="1" bestFit="1" customWidth="1"/>
    <col min="3592" max="3592" width="14" style="1" bestFit="1" customWidth="1"/>
    <col min="3593" max="3593" width="14.140625" style="1" bestFit="1" customWidth="1"/>
    <col min="3594" max="3595" width="14.42578125" style="1" bestFit="1" customWidth="1"/>
    <col min="3596" max="3596" width="14" style="1" bestFit="1" customWidth="1"/>
    <col min="3597" max="3598" width="14.140625" style="1" bestFit="1" customWidth="1"/>
    <col min="3599" max="3599" width="14.42578125" style="1" bestFit="1" customWidth="1"/>
    <col min="3600" max="3602" width="14.140625" style="1" bestFit="1" customWidth="1"/>
    <col min="3603" max="3604" width="14" style="1" bestFit="1" customWidth="1"/>
    <col min="3605" max="3605" width="13.7109375" style="1" bestFit="1" customWidth="1"/>
    <col min="3606" max="3606" width="13.42578125" style="1" bestFit="1" customWidth="1"/>
    <col min="3607" max="3607" width="10.5703125" style="1" bestFit="1" customWidth="1"/>
    <col min="3608" max="3608" width="11.28515625" style="1" bestFit="1" customWidth="1"/>
    <col min="3609" max="3820" width="9.140625" style="1"/>
    <col min="3821" max="3821" width="19.7109375" style="1" customWidth="1"/>
    <col min="3822" max="3823" width="14.7109375" style="1" customWidth="1"/>
    <col min="3824" max="3824" width="18" style="1" customWidth="1"/>
    <col min="3825" max="3825" width="20" style="1" customWidth="1"/>
    <col min="3826" max="3836" width="14.7109375" style="1" customWidth="1"/>
    <col min="3837" max="3837" width="13.7109375" style="1" bestFit="1" customWidth="1"/>
    <col min="3838" max="3838" width="13.42578125" style="1" bestFit="1" customWidth="1"/>
    <col min="3839" max="3839" width="13.7109375" style="1" bestFit="1" customWidth="1"/>
    <col min="3840" max="3840" width="14" style="1" bestFit="1" customWidth="1"/>
    <col min="3841" max="3841" width="13.7109375" style="1" bestFit="1" customWidth="1"/>
    <col min="3842" max="3842" width="14.42578125" style="1" bestFit="1" customWidth="1"/>
    <col min="3843" max="3843" width="14.140625" style="1" bestFit="1" customWidth="1"/>
    <col min="3844" max="3844" width="14" style="1" bestFit="1" customWidth="1"/>
    <col min="3845" max="3845" width="13.42578125" style="1" bestFit="1" customWidth="1"/>
    <col min="3846" max="3846" width="13.7109375" style="1" bestFit="1" customWidth="1"/>
    <col min="3847" max="3847" width="14.42578125" style="1" bestFit="1" customWidth="1"/>
    <col min="3848" max="3848" width="14" style="1" bestFit="1" customWidth="1"/>
    <col min="3849" max="3849" width="14.140625" style="1" bestFit="1" customWidth="1"/>
    <col min="3850" max="3851" width="14.42578125" style="1" bestFit="1" customWidth="1"/>
    <col min="3852" max="3852" width="14" style="1" bestFit="1" customWidth="1"/>
    <col min="3853" max="3854" width="14.140625" style="1" bestFit="1" customWidth="1"/>
    <col min="3855" max="3855" width="14.42578125" style="1" bestFit="1" customWidth="1"/>
    <col min="3856" max="3858" width="14.140625" style="1" bestFit="1" customWidth="1"/>
    <col min="3859" max="3860" width="14" style="1" bestFit="1" customWidth="1"/>
    <col min="3861" max="3861" width="13.7109375" style="1" bestFit="1" customWidth="1"/>
    <col min="3862" max="3862" width="13.42578125" style="1" bestFit="1" customWidth="1"/>
    <col min="3863" max="3863" width="10.5703125" style="1" bestFit="1" customWidth="1"/>
    <col min="3864" max="3864" width="11.28515625" style="1" bestFit="1" customWidth="1"/>
    <col min="3865" max="4076" width="9.140625" style="1"/>
    <col min="4077" max="4077" width="19.7109375" style="1" customWidth="1"/>
    <col min="4078" max="4079" width="14.7109375" style="1" customWidth="1"/>
    <col min="4080" max="4080" width="18" style="1" customWidth="1"/>
    <col min="4081" max="4081" width="20" style="1" customWidth="1"/>
    <col min="4082" max="4092" width="14.7109375" style="1" customWidth="1"/>
    <col min="4093" max="4093" width="13.7109375" style="1" bestFit="1" customWidth="1"/>
    <col min="4094" max="4094" width="13.42578125" style="1" bestFit="1" customWidth="1"/>
    <col min="4095" max="4095" width="13.7109375" style="1" bestFit="1" customWidth="1"/>
    <col min="4096" max="4096" width="14" style="1" bestFit="1" customWidth="1"/>
    <col min="4097" max="4097" width="13.7109375" style="1" bestFit="1" customWidth="1"/>
    <col min="4098" max="4098" width="14.42578125" style="1" bestFit="1" customWidth="1"/>
    <col min="4099" max="4099" width="14.140625" style="1" bestFit="1" customWidth="1"/>
    <col min="4100" max="4100" width="14" style="1" bestFit="1" customWidth="1"/>
    <col min="4101" max="4101" width="13.42578125" style="1" bestFit="1" customWidth="1"/>
    <col min="4102" max="4102" width="13.7109375" style="1" bestFit="1" customWidth="1"/>
    <col min="4103" max="4103" width="14.42578125" style="1" bestFit="1" customWidth="1"/>
    <col min="4104" max="4104" width="14" style="1" bestFit="1" customWidth="1"/>
    <col min="4105" max="4105" width="14.140625" style="1" bestFit="1" customWidth="1"/>
    <col min="4106" max="4107" width="14.42578125" style="1" bestFit="1" customWidth="1"/>
    <col min="4108" max="4108" width="14" style="1" bestFit="1" customWidth="1"/>
    <col min="4109" max="4110" width="14.140625" style="1" bestFit="1" customWidth="1"/>
    <col min="4111" max="4111" width="14.42578125" style="1" bestFit="1" customWidth="1"/>
    <col min="4112" max="4114" width="14.140625" style="1" bestFit="1" customWidth="1"/>
    <col min="4115" max="4116" width="14" style="1" bestFit="1" customWidth="1"/>
    <col min="4117" max="4117" width="13.7109375" style="1" bestFit="1" customWidth="1"/>
    <col min="4118" max="4118" width="13.42578125" style="1" bestFit="1" customWidth="1"/>
    <col min="4119" max="4119" width="10.5703125" style="1" bestFit="1" customWidth="1"/>
    <col min="4120" max="4120" width="11.28515625" style="1" bestFit="1" customWidth="1"/>
    <col min="4121" max="4332" width="9.140625" style="1"/>
    <col min="4333" max="4333" width="19.7109375" style="1" customWidth="1"/>
    <col min="4334" max="4335" width="14.7109375" style="1" customWidth="1"/>
    <col min="4336" max="4336" width="18" style="1" customWidth="1"/>
    <col min="4337" max="4337" width="20" style="1" customWidth="1"/>
    <col min="4338" max="4348" width="14.7109375" style="1" customWidth="1"/>
    <col min="4349" max="4349" width="13.7109375" style="1" bestFit="1" customWidth="1"/>
    <col min="4350" max="4350" width="13.42578125" style="1" bestFit="1" customWidth="1"/>
    <col min="4351" max="4351" width="13.7109375" style="1" bestFit="1" customWidth="1"/>
    <col min="4352" max="4352" width="14" style="1" bestFit="1" customWidth="1"/>
    <col min="4353" max="4353" width="13.7109375" style="1" bestFit="1" customWidth="1"/>
    <col min="4354" max="4354" width="14.42578125" style="1" bestFit="1" customWidth="1"/>
    <col min="4355" max="4355" width="14.140625" style="1" bestFit="1" customWidth="1"/>
    <col min="4356" max="4356" width="14" style="1" bestFit="1" customWidth="1"/>
    <col min="4357" max="4357" width="13.42578125" style="1" bestFit="1" customWidth="1"/>
    <col min="4358" max="4358" width="13.7109375" style="1" bestFit="1" customWidth="1"/>
    <col min="4359" max="4359" width="14.42578125" style="1" bestFit="1" customWidth="1"/>
    <col min="4360" max="4360" width="14" style="1" bestFit="1" customWidth="1"/>
    <col min="4361" max="4361" width="14.140625" style="1" bestFit="1" customWidth="1"/>
    <col min="4362" max="4363" width="14.42578125" style="1" bestFit="1" customWidth="1"/>
    <col min="4364" max="4364" width="14" style="1" bestFit="1" customWidth="1"/>
    <col min="4365" max="4366" width="14.140625" style="1" bestFit="1" customWidth="1"/>
    <col min="4367" max="4367" width="14.42578125" style="1" bestFit="1" customWidth="1"/>
    <col min="4368" max="4370" width="14.140625" style="1" bestFit="1" customWidth="1"/>
    <col min="4371" max="4372" width="14" style="1" bestFit="1" customWidth="1"/>
    <col min="4373" max="4373" width="13.7109375" style="1" bestFit="1" customWidth="1"/>
    <col min="4374" max="4374" width="13.42578125" style="1" bestFit="1" customWidth="1"/>
    <col min="4375" max="4375" width="10.5703125" style="1" bestFit="1" customWidth="1"/>
    <col min="4376" max="4376" width="11.28515625" style="1" bestFit="1" customWidth="1"/>
    <col min="4377" max="4588" width="9.140625" style="1"/>
    <col min="4589" max="4589" width="19.7109375" style="1" customWidth="1"/>
    <col min="4590" max="4591" width="14.7109375" style="1" customWidth="1"/>
    <col min="4592" max="4592" width="18" style="1" customWidth="1"/>
    <col min="4593" max="4593" width="20" style="1" customWidth="1"/>
    <col min="4594" max="4604" width="14.7109375" style="1" customWidth="1"/>
    <col min="4605" max="4605" width="13.7109375" style="1" bestFit="1" customWidth="1"/>
    <col min="4606" max="4606" width="13.42578125" style="1" bestFit="1" customWidth="1"/>
    <col min="4607" max="4607" width="13.7109375" style="1" bestFit="1" customWidth="1"/>
    <col min="4608" max="4608" width="14" style="1" bestFit="1" customWidth="1"/>
    <col min="4609" max="4609" width="13.7109375" style="1" bestFit="1" customWidth="1"/>
    <col min="4610" max="4610" width="14.42578125" style="1" bestFit="1" customWidth="1"/>
    <col min="4611" max="4611" width="14.140625" style="1" bestFit="1" customWidth="1"/>
    <col min="4612" max="4612" width="14" style="1" bestFit="1" customWidth="1"/>
    <col min="4613" max="4613" width="13.42578125" style="1" bestFit="1" customWidth="1"/>
    <col min="4614" max="4614" width="13.7109375" style="1" bestFit="1" customWidth="1"/>
    <col min="4615" max="4615" width="14.42578125" style="1" bestFit="1" customWidth="1"/>
    <col min="4616" max="4616" width="14" style="1" bestFit="1" customWidth="1"/>
    <col min="4617" max="4617" width="14.140625" style="1" bestFit="1" customWidth="1"/>
    <col min="4618" max="4619" width="14.42578125" style="1" bestFit="1" customWidth="1"/>
    <col min="4620" max="4620" width="14" style="1" bestFit="1" customWidth="1"/>
    <col min="4621" max="4622" width="14.140625" style="1" bestFit="1" customWidth="1"/>
    <col min="4623" max="4623" width="14.42578125" style="1" bestFit="1" customWidth="1"/>
    <col min="4624" max="4626" width="14.140625" style="1" bestFit="1" customWidth="1"/>
    <col min="4627" max="4628" width="14" style="1" bestFit="1" customWidth="1"/>
    <col min="4629" max="4629" width="13.7109375" style="1" bestFit="1" customWidth="1"/>
    <col min="4630" max="4630" width="13.42578125" style="1" bestFit="1" customWidth="1"/>
    <col min="4631" max="4631" width="10.5703125" style="1" bestFit="1" customWidth="1"/>
    <col min="4632" max="4632" width="11.28515625" style="1" bestFit="1" customWidth="1"/>
    <col min="4633" max="4844" width="9.140625" style="1"/>
    <col min="4845" max="4845" width="19.7109375" style="1" customWidth="1"/>
    <col min="4846" max="4847" width="14.7109375" style="1" customWidth="1"/>
    <col min="4848" max="4848" width="18" style="1" customWidth="1"/>
    <col min="4849" max="4849" width="20" style="1" customWidth="1"/>
    <col min="4850" max="4860" width="14.7109375" style="1" customWidth="1"/>
    <col min="4861" max="4861" width="13.7109375" style="1" bestFit="1" customWidth="1"/>
    <col min="4862" max="4862" width="13.42578125" style="1" bestFit="1" customWidth="1"/>
    <col min="4863" max="4863" width="13.7109375" style="1" bestFit="1" customWidth="1"/>
    <col min="4864" max="4864" width="14" style="1" bestFit="1" customWidth="1"/>
    <col min="4865" max="4865" width="13.7109375" style="1" bestFit="1" customWidth="1"/>
    <col min="4866" max="4866" width="14.42578125" style="1" bestFit="1" customWidth="1"/>
    <col min="4867" max="4867" width="14.140625" style="1" bestFit="1" customWidth="1"/>
    <col min="4868" max="4868" width="14" style="1" bestFit="1" customWidth="1"/>
    <col min="4869" max="4869" width="13.42578125" style="1" bestFit="1" customWidth="1"/>
    <col min="4870" max="4870" width="13.7109375" style="1" bestFit="1" customWidth="1"/>
    <col min="4871" max="4871" width="14.42578125" style="1" bestFit="1" customWidth="1"/>
    <col min="4872" max="4872" width="14" style="1" bestFit="1" customWidth="1"/>
    <col min="4873" max="4873" width="14.140625" style="1" bestFit="1" customWidth="1"/>
    <col min="4874" max="4875" width="14.42578125" style="1" bestFit="1" customWidth="1"/>
    <col min="4876" max="4876" width="14" style="1" bestFit="1" customWidth="1"/>
    <col min="4877" max="4878" width="14.140625" style="1" bestFit="1" customWidth="1"/>
    <col min="4879" max="4879" width="14.42578125" style="1" bestFit="1" customWidth="1"/>
    <col min="4880" max="4882" width="14.140625" style="1" bestFit="1" customWidth="1"/>
    <col min="4883" max="4884" width="14" style="1" bestFit="1" customWidth="1"/>
    <col min="4885" max="4885" width="13.7109375" style="1" bestFit="1" customWidth="1"/>
    <col min="4886" max="4886" width="13.42578125" style="1" bestFit="1" customWidth="1"/>
    <col min="4887" max="4887" width="10.5703125" style="1" bestFit="1" customWidth="1"/>
    <col min="4888" max="4888" width="11.28515625" style="1" bestFit="1" customWidth="1"/>
    <col min="4889" max="5100" width="9.140625" style="1"/>
    <col min="5101" max="5101" width="19.7109375" style="1" customWidth="1"/>
    <col min="5102" max="5103" width="14.7109375" style="1" customWidth="1"/>
    <col min="5104" max="5104" width="18" style="1" customWidth="1"/>
    <col min="5105" max="5105" width="20" style="1" customWidth="1"/>
    <col min="5106" max="5116" width="14.7109375" style="1" customWidth="1"/>
    <col min="5117" max="5117" width="13.7109375" style="1" bestFit="1" customWidth="1"/>
    <col min="5118" max="5118" width="13.42578125" style="1" bestFit="1" customWidth="1"/>
    <col min="5119" max="5119" width="13.7109375" style="1" bestFit="1" customWidth="1"/>
    <col min="5120" max="5120" width="14" style="1" bestFit="1" customWidth="1"/>
    <col min="5121" max="5121" width="13.7109375" style="1" bestFit="1" customWidth="1"/>
    <col min="5122" max="5122" width="14.42578125" style="1" bestFit="1" customWidth="1"/>
    <col min="5123" max="5123" width="14.140625" style="1" bestFit="1" customWidth="1"/>
    <col min="5124" max="5124" width="14" style="1" bestFit="1" customWidth="1"/>
    <col min="5125" max="5125" width="13.42578125" style="1" bestFit="1" customWidth="1"/>
    <col min="5126" max="5126" width="13.7109375" style="1" bestFit="1" customWidth="1"/>
    <col min="5127" max="5127" width="14.42578125" style="1" bestFit="1" customWidth="1"/>
    <col min="5128" max="5128" width="14" style="1" bestFit="1" customWidth="1"/>
    <col min="5129" max="5129" width="14.140625" style="1" bestFit="1" customWidth="1"/>
    <col min="5130" max="5131" width="14.42578125" style="1" bestFit="1" customWidth="1"/>
    <col min="5132" max="5132" width="14" style="1" bestFit="1" customWidth="1"/>
    <col min="5133" max="5134" width="14.140625" style="1" bestFit="1" customWidth="1"/>
    <col min="5135" max="5135" width="14.42578125" style="1" bestFit="1" customWidth="1"/>
    <col min="5136" max="5138" width="14.140625" style="1" bestFit="1" customWidth="1"/>
    <col min="5139" max="5140" width="14" style="1" bestFit="1" customWidth="1"/>
    <col min="5141" max="5141" width="13.7109375" style="1" bestFit="1" customWidth="1"/>
    <col min="5142" max="5142" width="13.42578125" style="1" bestFit="1" customWidth="1"/>
    <col min="5143" max="5143" width="10.5703125" style="1" bestFit="1" customWidth="1"/>
    <col min="5144" max="5144" width="11.28515625" style="1" bestFit="1" customWidth="1"/>
    <col min="5145" max="5356" width="9.140625" style="1"/>
    <col min="5357" max="5357" width="19.7109375" style="1" customWidth="1"/>
    <col min="5358" max="5359" width="14.7109375" style="1" customWidth="1"/>
    <col min="5360" max="5360" width="18" style="1" customWidth="1"/>
    <col min="5361" max="5361" width="20" style="1" customWidth="1"/>
    <col min="5362" max="5372" width="14.7109375" style="1" customWidth="1"/>
    <col min="5373" max="5373" width="13.7109375" style="1" bestFit="1" customWidth="1"/>
    <col min="5374" max="5374" width="13.42578125" style="1" bestFit="1" customWidth="1"/>
    <col min="5375" max="5375" width="13.7109375" style="1" bestFit="1" customWidth="1"/>
    <col min="5376" max="5376" width="14" style="1" bestFit="1" customWidth="1"/>
    <col min="5377" max="5377" width="13.7109375" style="1" bestFit="1" customWidth="1"/>
    <col min="5378" max="5378" width="14.42578125" style="1" bestFit="1" customWidth="1"/>
    <col min="5379" max="5379" width="14.140625" style="1" bestFit="1" customWidth="1"/>
    <col min="5380" max="5380" width="14" style="1" bestFit="1" customWidth="1"/>
    <col min="5381" max="5381" width="13.42578125" style="1" bestFit="1" customWidth="1"/>
    <col min="5382" max="5382" width="13.7109375" style="1" bestFit="1" customWidth="1"/>
    <col min="5383" max="5383" width="14.42578125" style="1" bestFit="1" customWidth="1"/>
    <col min="5384" max="5384" width="14" style="1" bestFit="1" customWidth="1"/>
    <col min="5385" max="5385" width="14.140625" style="1" bestFit="1" customWidth="1"/>
    <col min="5386" max="5387" width="14.42578125" style="1" bestFit="1" customWidth="1"/>
    <col min="5388" max="5388" width="14" style="1" bestFit="1" customWidth="1"/>
    <col min="5389" max="5390" width="14.140625" style="1" bestFit="1" customWidth="1"/>
    <col min="5391" max="5391" width="14.42578125" style="1" bestFit="1" customWidth="1"/>
    <col min="5392" max="5394" width="14.140625" style="1" bestFit="1" customWidth="1"/>
    <col min="5395" max="5396" width="14" style="1" bestFit="1" customWidth="1"/>
    <col min="5397" max="5397" width="13.7109375" style="1" bestFit="1" customWidth="1"/>
    <col min="5398" max="5398" width="13.42578125" style="1" bestFit="1" customWidth="1"/>
    <col min="5399" max="5399" width="10.5703125" style="1" bestFit="1" customWidth="1"/>
    <col min="5400" max="5400" width="11.28515625" style="1" bestFit="1" customWidth="1"/>
    <col min="5401" max="5612" width="9.140625" style="1"/>
    <col min="5613" max="5613" width="19.7109375" style="1" customWidth="1"/>
    <col min="5614" max="5615" width="14.7109375" style="1" customWidth="1"/>
    <col min="5616" max="5616" width="18" style="1" customWidth="1"/>
    <col min="5617" max="5617" width="20" style="1" customWidth="1"/>
    <col min="5618" max="5628" width="14.7109375" style="1" customWidth="1"/>
    <col min="5629" max="5629" width="13.7109375" style="1" bestFit="1" customWidth="1"/>
    <col min="5630" max="5630" width="13.42578125" style="1" bestFit="1" customWidth="1"/>
    <col min="5631" max="5631" width="13.7109375" style="1" bestFit="1" customWidth="1"/>
    <col min="5632" max="5632" width="14" style="1" bestFit="1" customWidth="1"/>
    <col min="5633" max="5633" width="13.7109375" style="1" bestFit="1" customWidth="1"/>
    <col min="5634" max="5634" width="14.42578125" style="1" bestFit="1" customWidth="1"/>
    <col min="5635" max="5635" width="14.140625" style="1" bestFit="1" customWidth="1"/>
    <col min="5636" max="5636" width="14" style="1" bestFit="1" customWidth="1"/>
    <col min="5637" max="5637" width="13.42578125" style="1" bestFit="1" customWidth="1"/>
    <col min="5638" max="5638" width="13.7109375" style="1" bestFit="1" customWidth="1"/>
    <col min="5639" max="5639" width="14.42578125" style="1" bestFit="1" customWidth="1"/>
    <col min="5640" max="5640" width="14" style="1" bestFit="1" customWidth="1"/>
    <col min="5641" max="5641" width="14.140625" style="1" bestFit="1" customWidth="1"/>
    <col min="5642" max="5643" width="14.42578125" style="1" bestFit="1" customWidth="1"/>
    <col min="5644" max="5644" width="14" style="1" bestFit="1" customWidth="1"/>
    <col min="5645" max="5646" width="14.140625" style="1" bestFit="1" customWidth="1"/>
    <col min="5647" max="5647" width="14.42578125" style="1" bestFit="1" customWidth="1"/>
    <col min="5648" max="5650" width="14.140625" style="1" bestFit="1" customWidth="1"/>
    <col min="5651" max="5652" width="14" style="1" bestFit="1" customWidth="1"/>
    <col min="5653" max="5653" width="13.7109375" style="1" bestFit="1" customWidth="1"/>
    <col min="5654" max="5654" width="13.42578125" style="1" bestFit="1" customWidth="1"/>
    <col min="5655" max="5655" width="10.5703125" style="1" bestFit="1" customWidth="1"/>
    <col min="5656" max="5656" width="11.28515625" style="1" bestFit="1" customWidth="1"/>
    <col min="5657" max="5868" width="9.140625" style="1"/>
    <col min="5869" max="5869" width="19.7109375" style="1" customWidth="1"/>
    <col min="5870" max="5871" width="14.7109375" style="1" customWidth="1"/>
    <col min="5872" max="5872" width="18" style="1" customWidth="1"/>
    <col min="5873" max="5873" width="20" style="1" customWidth="1"/>
    <col min="5874" max="5884" width="14.7109375" style="1" customWidth="1"/>
    <col min="5885" max="5885" width="13.7109375" style="1" bestFit="1" customWidth="1"/>
    <col min="5886" max="5886" width="13.42578125" style="1" bestFit="1" customWidth="1"/>
    <col min="5887" max="5887" width="13.7109375" style="1" bestFit="1" customWidth="1"/>
    <col min="5888" max="5888" width="14" style="1" bestFit="1" customWidth="1"/>
    <col min="5889" max="5889" width="13.7109375" style="1" bestFit="1" customWidth="1"/>
    <col min="5890" max="5890" width="14.42578125" style="1" bestFit="1" customWidth="1"/>
    <col min="5891" max="5891" width="14.140625" style="1" bestFit="1" customWidth="1"/>
    <col min="5892" max="5892" width="14" style="1" bestFit="1" customWidth="1"/>
    <col min="5893" max="5893" width="13.42578125" style="1" bestFit="1" customWidth="1"/>
    <col min="5894" max="5894" width="13.7109375" style="1" bestFit="1" customWidth="1"/>
    <col min="5895" max="5895" width="14.42578125" style="1" bestFit="1" customWidth="1"/>
    <col min="5896" max="5896" width="14" style="1" bestFit="1" customWidth="1"/>
    <col min="5897" max="5897" width="14.140625" style="1" bestFit="1" customWidth="1"/>
    <col min="5898" max="5899" width="14.42578125" style="1" bestFit="1" customWidth="1"/>
    <col min="5900" max="5900" width="14" style="1" bestFit="1" customWidth="1"/>
    <col min="5901" max="5902" width="14.140625" style="1" bestFit="1" customWidth="1"/>
    <col min="5903" max="5903" width="14.42578125" style="1" bestFit="1" customWidth="1"/>
    <col min="5904" max="5906" width="14.140625" style="1" bestFit="1" customWidth="1"/>
    <col min="5907" max="5908" width="14" style="1" bestFit="1" customWidth="1"/>
    <col min="5909" max="5909" width="13.7109375" style="1" bestFit="1" customWidth="1"/>
    <col min="5910" max="5910" width="13.42578125" style="1" bestFit="1" customWidth="1"/>
    <col min="5911" max="5911" width="10.5703125" style="1" bestFit="1" customWidth="1"/>
    <col min="5912" max="5912" width="11.28515625" style="1" bestFit="1" customWidth="1"/>
    <col min="5913" max="6124" width="9.140625" style="1"/>
    <col min="6125" max="6125" width="19.7109375" style="1" customWidth="1"/>
    <col min="6126" max="6127" width="14.7109375" style="1" customWidth="1"/>
    <col min="6128" max="6128" width="18" style="1" customWidth="1"/>
    <col min="6129" max="6129" width="20" style="1" customWidth="1"/>
    <col min="6130" max="6140" width="14.7109375" style="1" customWidth="1"/>
    <col min="6141" max="6141" width="13.7109375" style="1" bestFit="1" customWidth="1"/>
    <col min="6142" max="6142" width="13.42578125" style="1" bestFit="1" customWidth="1"/>
    <col min="6143" max="6143" width="13.7109375" style="1" bestFit="1" customWidth="1"/>
    <col min="6144" max="6144" width="14" style="1" bestFit="1" customWidth="1"/>
    <col min="6145" max="6145" width="13.7109375" style="1" bestFit="1" customWidth="1"/>
    <col min="6146" max="6146" width="14.42578125" style="1" bestFit="1" customWidth="1"/>
    <col min="6147" max="6147" width="14.140625" style="1" bestFit="1" customWidth="1"/>
    <col min="6148" max="6148" width="14" style="1" bestFit="1" customWidth="1"/>
    <col min="6149" max="6149" width="13.42578125" style="1" bestFit="1" customWidth="1"/>
    <col min="6150" max="6150" width="13.7109375" style="1" bestFit="1" customWidth="1"/>
    <col min="6151" max="6151" width="14.42578125" style="1" bestFit="1" customWidth="1"/>
    <col min="6152" max="6152" width="14" style="1" bestFit="1" customWidth="1"/>
    <col min="6153" max="6153" width="14.140625" style="1" bestFit="1" customWidth="1"/>
    <col min="6154" max="6155" width="14.42578125" style="1" bestFit="1" customWidth="1"/>
    <col min="6156" max="6156" width="14" style="1" bestFit="1" customWidth="1"/>
    <col min="6157" max="6158" width="14.140625" style="1" bestFit="1" customWidth="1"/>
    <col min="6159" max="6159" width="14.42578125" style="1" bestFit="1" customWidth="1"/>
    <col min="6160" max="6162" width="14.140625" style="1" bestFit="1" customWidth="1"/>
    <col min="6163" max="6164" width="14" style="1" bestFit="1" customWidth="1"/>
    <col min="6165" max="6165" width="13.7109375" style="1" bestFit="1" customWidth="1"/>
    <col min="6166" max="6166" width="13.42578125" style="1" bestFit="1" customWidth="1"/>
    <col min="6167" max="6167" width="10.5703125" style="1" bestFit="1" customWidth="1"/>
    <col min="6168" max="6168" width="11.28515625" style="1" bestFit="1" customWidth="1"/>
    <col min="6169" max="6380" width="9.140625" style="1"/>
    <col min="6381" max="6381" width="19.7109375" style="1" customWidth="1"/>
    <col min="6382" max="6383" width="14.7109375" style="1" customWidth="1"/>
    <col min="6384" max="6384" width="18" style="1" customWidth="1"/>
    <col min="6385" max="6385" width="20" style="1" customWidth="1"/>
    <col min="6386" max="6396" width="14.7109375" style="1" customWidth="1"/>
    <col min="6397" max="6397" width="13.7109375" style="1" bestFit="1" customWidth="1"/>
    <col min="6398" max="6398" width="13.42578125" style="1" bestFit="1" customWidth="1"/>
    <col min="6399" max="6399" width="13.7109375" style="1" bestFit="1" customWidth="1"/>
    <col min="6400" max="6400" width="14" style="1" bestFit="1" customWidth="1"/>
    <col min="6401" max="6401" width="13.7109375" style="1" bestFit="1" customWidth="1"/>
    <col min="6402" max="6402" width="14.42578125" style="1" bestFit="1" customWidth="1"/>
    <col min="6403" max="6403" width="14.140625" style="1" bestFit="1" customWidth="1"/>
    <col min="6404" max="6404" width="14" style="1" bestFit="1" customWidth="1"/>
    <col min="6405" max="6405" width="13.42578125" style="1" bestFit="1" customWidth="1"/>
    <col min="6406" max="6406" width="13.7109375" style="1" bestFit="1" customWidth="1"/>
    <col min="6407" max="6407" width="14.42578125" style="1" bestFit="1" customWidth="1"/>
    <col min="6408" max="6408" width="14" style="1" bestFit="1" customWidth="1"/>
    <col min="6409" max="6409" width="14.140625" style="1" bestFit="1" customWidth="1"/>
    <col min="6410" max="6411" width="14.42578125" style="1" bestFit="1" customWidth="1"/>
    <col min="6412" max="6412" width="14" style="1" bestFit="1" customWidth="1"/>
    <col min="6413" max="6414" width="14.140625" style="1" bestFit="1" customWidth="1"/>
    <col min="6415" max="6415" width="14.42578125" style="1" bestFit="1" customWidth="1"/>
    <col min="6416" max="6418" width="14.140625" style="1" bestFit="1" customWidth="1"/>
    <col min="6419" max="6420" width="14" style="1" bestFit="1" customWidth="1"/>
    <col min="6421" max="6421" width="13.7109375" style="1" bestFit="1" customWidth="1"/>
    <col min="6422" max="6422" width="13.42578125" style="1" bestFit="1" customWidth="1"/>
    <col min="6423" max="6423" width="10.5703125" style="1" bestFit="1" customWidth="1"/>
    <col min="6424" max="6424" width="11.28515625" style="1" bestFit="1" customWidth="1"/>
    <col min="6425" max="6636" width="9.140625" style="1"/>
    <col min="6637" max="6637" width="19.7109375" style="1" customWidth="1"/>
    <col min="6638" max="6639" width="14.7109375" style="1" customWidth="1"/>
    <col min="6640" max="6640" width="18" style="1" customWidth="1"/>
    <col min="6641" max="6641" width="20" style="1" customWidth="1"/>
    <col min="6642" max="6652" width="14.7109375" style="1" customWidth="1"/>
    <col min="6653" max="6653" width="13.7109375" style="1" bestFit="1" customWidth="1"/>
    <col min="6654" max="6654" width="13.42578125" style="1" bestFit="1" customWidth="1"/>
    <col min="6655" max="6655" width="13.7109375" style="1" bestFit="1" customWidth="1"/>
    <col min="6656" max="6656" width="14" style="1" bestFit="1" customWidth="1"/>
    <col min="6657" max="6657" width="13.7109375" style="1" bestFit="1" customWidth="1"/>
    <col min="6658" max="6658" width="14.42578125" style="1" bestFit="1" customWidth="1"/>
    <col min="6659" max="6659" width="14.140625" style="1" bestFit="1" customWidth="1"/>
    <col min="6660" max="6660" width="14" style="1" bestFit="1" customWidth="1"/>
    <col min="6661" max="6661" width="13.42578125" style="1" bestFit="1" customWidth="1"/>
    <col min="6662" max="6662" width="13.7109375" style="1" bestFit="1" customWidth="1"/>
    <col min="6663" max="6663" width="14.42578125" style="1" bestFit="1" customWidth="1"/>
    <col min="6664" max="6664" width="14" style="1" bestFit="1" customWidth="1"/>
    <col min="6665" max="6665" width="14.140625" style="1" bestFit="1" customWidth="1"/>
    <col min="6666" max="6667" width="14.42578125" style="1" bestFit="1" customWidth="1"/>
    <col min="6668" max="6668" width="14" style="1" bestFit="1" customWidth="1"/>
    <col min="6669" max="6670" width="14.140625" style="1" bestFit="1" customWidth="1"/>
    <col min="6671" max="6671" width="14.42578125" style="1" bestFit="1" customWidth="1"/>
    <col min="6672" max="6674" width="14.140625" style="1" bestFit="1" customWidth="1"/>
    <col min="6675" max="6676" width="14" style="1" bestFit="1" customWidth="1"/>
    <col min="6677" max="6677" width="13.7109375" style="1" bestFit="1" customWidth="1"/>
    <col min="6678" max="6678" width="13.42578125" style="1" bestFit="1" customWidth="1"/>
    <col min="6679" max="6679" width="10.5703125" style="1" bestFit="1" customWidth="1"/>
    <col min="6680" max="6680" width="11.28515625" style="1" bestFit="1" customWidth="1"/>
    <col min="6681" max="6892" width="9.140625" style="1"/>
    <col min="6893" max="6893" width="19.7109375" style="1" customWidth="1"/>
    <col min="6894" max="6895" width="14.7109375" style="1" customWidth="1"/>
    <col min="6896" max="6896" width="18" style="1" customWidth="1"/>
    <col min="6897" max="6897" width="20" style="1" customWidth="1"/>
    <col min="6898" max="6908" width="14.7109375" style="1" customWidth="1"/>
    <col min="6909" max="6909" width="13.7109375" style="1" bestFit="1" customWidth="1"/>
    <col min="6910" max="6910" width="13.42578125" style="1" bestFit="1" customWidth="1"/>
    <col min="6911" max="6911" width="13.7109375" style="1" bestFit="1" customWidth="1"/>
    <col min="6912" max="6912" width="14" style="1" bestFit="1" customWidth="1"/>
    <col min="6913" max="6913" width="13.7109375" style="1" bestFit="1" customWidth="1"/>
    <col min="6914" max="6914" width="14.42578125" style="1" bestFit="1" customWidth="1"/>
    <col min="6915" max="6915" width="14.140625" style="1" bestFit="1" customWidth="1"/>
    <col min="6916" max="6916" width="14" style="1" bestFit="1" customWidth="1"/>
    <col min="6917" max="6917" width="13.42578125" style="1" bestFit="1" customWidth="1"/>
    <col min="6918" max="6918" width="13.7109375" style="1" bestFit="1" customWidth="1"/>
    <col min="6919" max="6919" width="14.42578125" style="1" bestFit="1" customWidth="1"/>
    <col min="6920" max="6920" width="14" style="1" bestFit="1" customWidth="1"/>
    <col min="6921" max="6921" width="14.140625" style="1" bestFit="1" customWidth="1"/>
    <col min="6922" max="6923" width="14.42578125" style="1" bestFit="1" customWidth="1"/>
    <col min="6924" max="6924" width="14" style="1" bestFit="1" customWidth="1"/>
    <col min="6925" max="6926" width="14.140625" style="1" bestFit="1" customWidth="1"/>
    <col min="6927" max="6927" width="14.42578125" style="1" bestFit="1" customWidth="1"/>
    <col min="6928" max="6930" width="14.140625" style="1" bestFit="1" customWidth="1"/>
    <col min="6931" max="6932" width="14" style="1" bestFit="1" customWidth="1"/>
    <col min="6933" max="6933" width="13.7109375" style="1" bestFit="1" customWidth="1"/>
    <col min="6934" max="6934" width="13.42578125" style="1" bestFit="1" customWidth="1"/>
    <col min="6935" max="6935" width="10.5703125" style="1" bestFit="1" customWidth="1"/>
    <col min="6936" max="6936" width="11.28515625" style="1" bestFit="1" customWidth="1"/>
    <col min="6937" max="7148" width="9.140625" style="1"/>
    <col min="7149" max="7149" width="19.7109375" style="1" customWidth="1"/>
    <col min="7150" max="7151" width="14.7109375" style="1" customWidth="1"/>
    <col min="7152" max="7152" width="18" style="1" customWidth="1"/>
    <col min="7153" max="7153" width="20" style="1" customWidth="1"/>
    <col min="7154" max="7164" width="14.7109375" style="1" customWidth="1"/>
    <col min="7165" max="7165" width="13.7109375" style="1" bestFit="1" customWidth="1"/>
    <col min="7166" max="7166" width="13.42578125" style="1" bestFit="1" customWidth="1"/>
    <col min="7167" max="7167" width="13.7109375" style="1" bestFit="1" customWidth="1"/>
    <col min="7168" max="7168" width="14" style="1" bestFit="1" customWidth="1"/>
    <col min="7169" max="7169" width="13.7109375" style="1" bestFit="1" customWidth="1"/>
    <col min="7170" max="7170" width="14.42578125" style="1" bestFit="1" customWidth="1"/>
    <col min="7171" max="7171" width="14.140625" style="1" bestFit="1" customWidth="1"/>
    <col min="7172" max="7172" width="14" style="1" bestFit="1" customWidth="1"/>
    <col min="7173" max="7173" width="13.42578125" style="1" bestFit="1" customWidth="1"/>
    <col min="7174" max="7174" width="13.7109375" style="1" bestFit="1" customWidth="1"/>
    <col min="7175" max="7175" width="14.42578125" style="1" bestFit="1" customWidth="1"/>
    <col min="7176" max="7176" width="14" style="1" bestFit="1" customWidth="1"/>
    <col min="7177" max="7177" width="14.140625" style="1" bestFit="1" customWidth="1"/>
    <col min="7178" max="7179" width="14.42578125" style="1" bestFit="1" customWidth="1"/>
    <col min="7180" max="7180" width="14" style="1" bestFit="1" customWidth="1"/>
    <col min="7181" max="7182" width="14.140625" style="1" bestFit="1" customWidth="1"/>
    <col min="7183" max="7183" width="14.42578125" style="1" bestFit="1" customWidth="1"/>
    <col min="7184" max="7186" width="14.140625" style="1" bestFit="1" customWidth="1"/>
    <col min="7187" max="7188" width="14" style="1" bestFit="1" customWidth="1"/>
    <col min="7189" max="7189" width="13.7109375" style="1" bestFit="1" customWidth="1"/>
    <col min="7190" max="7190" width="13.42578125" style="1" bestFit="1" customWidth="1"/>
    <col min="7191" max="7191" width="10.5703125" style="1" bestFit="1" customWidth="1"/>
    <col min="7192" max="7192" width="11.28515625" style="1" bestFit="1" customWidth="1"/>
    <col min="7193" max="7404" width="9.140625" style="1"/>
    <col min="7405" max="7405" width="19.7109375" style="1" customWidth="1"/>
    <col min="7406" max="7407" width="14.7109375" style="1" customWidth="1"/>
    <col min="7408" max="7408" width="18" style="1" customWidth="1"/>
    <col min="7409" max="7409" width="20" style="1" customWidth="1"/>
    <col min="7410" max="7420" width="14.7109375" style="1" customWidth="1"/>
    <col min="7421" max="7421" width="13.7109375" style="1" bestFit="1" customWidth="1"/>
    <col min="7422" max="7422" width="13.42578125" style="1" bestFit="1" customWidth="1"/>
    <col min="7423" max="7423" width="13.7109375" style="1" bestFit="1" customWidth="1"/>
    <col min="7424" max="7424" width="14" style="1" bestFit="1" customWidth="1"/>
    <col min="7425" max="7425" width="13.7109375" style="1" bestFit="1" customWidth="1"/>
    <col min="7426" max="7426" width="14.42578125" style="1" bestFit="1" customWidth="1"/>
    <col min="7427" max="7427" width="14.140625" style="1" bestFit="1" customWidth="1"/>
    <col min="7428" max="7428" width="14" style="1" bestFit="1" customWidth="1"/>
    <col min="7429" max="7429" width="13.42578125" style="1" bestFit="1" customWidth="1"/>
    <col min="7430" max="7430" width="13.7109375" style="1" bestFit="1" customWidth="1"/>
    <col min="7431" max="7431" width="14.42578125" style="1" bestFit="1" customWidth="1"/>
    <col min="7432" max="7432" width="14" style="1" bestFit="1" customWidth="1"/>
    <col min="7433" max="7433" width="14.140625" style="1" bestFit="1" customWidth="1"/>
    <col min="7434" max="7435" width="14.42578125" style="1" bestFit="1" customWidth="1"/>
    <col min="7436" max="7436" width="14" style="1" bestFit="1" customWidth="1"/>
    <col min="7437" max="7438" width="14.140625" style="1" bestFit="1" customWidth="1"/>
    <col min="7439" max="7439" width="14.42578125" style="1" bestFit="1" customWidth="1"/>
    <col min="7440" max="7442" width="14.140625" style="1" bestFit="1" customWidth="1"/>
    <col min="7443" max="7444" width="14" style="1" bestFit="1" customWidth="1"/>
    <col min="7445" max="7445" width="13.7109375" style="1" bestFit="1" customWidth="1"/>
    <col min="7446" max="7446" width="13.42578125" style="1" bestFit="1" customWidth="1"/>
    <col min="7447" max="7447" width="10.5703125" style="1" bestFit="1" customWidth="1"/>
    <col min="7448" max="7448" width="11.28515625" style="1" bestFit="1" customWidth="1"/>
    <col min="7449" max="7660" width="9.140625" style="1"/>
    <col min="7661" max="7661" width="19.7109375" style="1" customWidth="1"/>
    <col min="7662" max="7663" width="14.7109375" style="1" customWidth="1"/>
    <col min="7664" max="7664" width="18" style="1" customWidth="1"/>
    <col min="7665" max="7665" width="20" style="1" customWidth="1"/>
    <col min="7666" max="7676" width="14.7109375" style="1" customWidth="1"/>
    <col min="7677" max="7677" width="13.7109375" style="1" bestFit="1" customWidth="1"/>
    <col min="7678" max="7678" width="13.42578125" style="1" bestFit="1" customWidth="1"/>
    <col min="7679" max="7679" width="13.7109375" style="1" bestFit="1" customWidth="1"/>
    <col min="7680" max="7680" width="14" style="1" bestFit="1" customWidth="1"/>
    <col min="7681" max="7681" width="13.7109375" style="1" bestFit="1" customWidth="1"/>
    <col min="7682" max="7682" width="14.42578125" style="1" bestFit="1" customWidth="1"/>
    <col min="7683" max="7683" width="14.140625" style="1" bestFit="1" customWidth="1"/>
    <col min="7684" max="7684" width="14" style="1" bestFit="1" customWidth="1"/>
    <col min="7685" max="7685" width="13.42578125" style="1" bestFit="1" customWidth="1"/>
    <col min="7686" max="7686" width="13.7109375" style="1" bestFit="1" customWidth="1"/>
    <col min="7687" max="7687" width="14.42578125" style="1" bestFit="1" customWidth="1"/>
    <col min="7688" max="7688" width="14" style="1" bestFit="1" customWidth="1"/>
    <col min="7689" max="7689" width="14.140625" style="1" bestFit="1" customWidth="1"/>
    <col min="7690" max="7691" width="14.42578125" style="1" bestFit="1" customWidth="1"/>
    <col min="7692" max="7692" width="14" style="1" bestFit="1" customWidth="1"/>
    <col min="7693" max="7694" width="14.140625" style="1" bestFit="1" customWidth="1"/>
    <col min="7695" max="7695" width="14.42578125" style="1" bestFit="1" customWidth="1"/>
    <col min="7696" max="7698" width="14.140625" style="1" bestFit="1" customWidth="1"/>
    <col min="7699" max="7700" width="14" style="1" bestFit="1" customWidth="1"/>
    <col min="7701" max="7701" width="13.7109375" style="1" bestFit="1" customWidth="1"/>
    <col min="7702" max="7702" width="13.42578125" style="1" bestFit="1" customWidth="1"/>
    <col min="7703" max="7703" width="10.5703125" style="1" bestFit="1" customWidth="1"/>
    <col min="7704" max="7704" width="11.28515625" style="1" bestFit="1" customWidth="1"/>
    <col min="7705" max="7916" width="9.140625" style="1"/>
    <col min="7917" max="7917" width="19.7109375" style="1" customWidth="1"/>
    <col min="7918" max="7919" width="14.7109375" style="1" customWidth="1"/>
    <col min="7920" max="7920" width="18" style="1" customWidth="1"/>
    <col min="7921" max="7921" width="20" style="1" customWidth="1"/>
    <col min="7922" max="7932" width="14.7109375" style="1" customWidth="1"/>
    <col min="7933" max="7933" width="13.7109375" style="1" bestFit="1" customWidth="1"/>
    <col min="7934" max="7934" width="13.42578125" style="1" bestFit="1" customWidth="1"/>
    <col min="7935" max="7935" width="13.7109375" style="1" bestFit="1" customWidth="1"/>
    <col min="7936" max="7936" width="14" style="1" bestFit="1" customWidth="1"/>
    <col min="7937" max="7937" width="13.7109375" style="1" bestFit="1" customWidth="1"/>
    <col min="7938" max="7938" width="14.42578125" style="1" bestFit="1" customWidth="1"/>
    <col min="7939" max="7939" width="14.140625" style="1" bestFit="1" customWidth="1"/>
    <col min="7940" max="7940" width="14" style="1" bestFit="1" customWidth="1"/>
    <col min="7941" max="7941" width="13.42578125" style="1" bestFit="1" customWidth="1"/>
    <col min="7942" max="7942" width="13.7109375" style="1" bestFit="1" customWidth="1"/>
    <col min="7943" max="7943" width="14.42578125" style="1" bestFit="1" customWidth="1"/>
    <col min="7944" max="7944" width="14" style="1" bestFit="1" customWidth="1"/>
    <col min="7945" max="7945" width="14.140625" style="1" bestFit="1" customWidth="1"/>
    <col min="7946" max="7947" width="14.42578125" style="1" bestFit="1" customWidth="1"/>
    <col min="7948" max="7948" width="14" style="1" bestFit="1" customWidth="1"/>
    <col min="7949" max="7950" width="14.140625" style="1" bestFit="1" customWidth="1"/>
    <col min="7951" max="7951" width="14.42578125" style="1" bestFit="1" customWidth="1"/>
    <col min="7952" max="7954" width="14.140625" style="1" bestFit="1" customWidth="1"/>
    <col min="7955" max="7956" width="14" style="1" bestFit="1" customWidth="1"/>
    <col min="7957" max="7957" width="13.7109375" style="1" bestFit="1" customWidth="1"/>
    <col min="7958" max="7958" width="13.42578125" style="1" bestFit="1" customWidth="1"/>
    <col min="7959" max="7959" width="10.5703125" style="1" bestFit="1" customWidth="1"/>
    <col min="7960" max="7960" width="11.28515625" style="1" bestFit="1" customWidth="1"/>
    <col min="7961" max="8172" width="9.140625" style="1"/>
    <col min="8173" max="8173" width="19.7109375" style="1" customWidth="1"/>
    <col min="8174" max="8175" width="14.7109375" style="1" customWidth="1"/>
    <col min="8176" max="8176" width="18" style="1" customWidth="1"/>
    <col min="8177" max="8177" width="20" style="1" customWidth="1"/>
    <col min="8178" max="8188" width="14.7109375" style="1" customWidth="1"/>
    <col min="8189" max="8189" width="13.7109375" style="1" bestFit="1" customWidth="1"/>
    <col min="8190" max="8190" width="13.42578125" style="1" bestFit="1" customWidth="1"/>
    <col min="8191" max="8191" width="13.7109375" style="1" bestFit="1" customWidth="1"/>
    <col min="8192" max="8192" width="14" style="1" bestFit="1" customWidth="1"/>
    <col min="8193" max="8193" width="13.7109375" style="1" bestFit="1" customWidth="1"/>
    <col min="8194" max="8194" width="14.42578125" style="1" bestFit="1" customWidth="1"/>
    <col min="8195" max="8195" width="14.140625" style="1" bestFit="1" customWidth="1"/>
    <col min="8196" max="8196" width="14" style="1" bestFit="1" customWidth="1"/>
    <col min="8197" max="8197" width="13.42578125" style="1" bestFit="1" customWidth="1"/>
    <col min="8198" max="8198" width="13.7109375" style="1" bestFit="1" customWidth="1"/>
    <col min="8199" max="8199" width="14.42578125" style="1" bestFit="1" customWidth="1"/>
    <col min="8200" max="8200" width="14" style="1" bestFit="1" customWidth="1"/>
    <col min="8201" max="8201" width="14.140625" style="1" bestFit="1" customWidth="1"/>
    <col min="8202" max="8203" width="14.42578125" style="1" bestFit="1" customWidth="1"/>
    <col min="8204" max="8204" width="14" style="1" bestFit="1" customWidth="1"/>
    <col min="8205" max="8206" width="14.140625" style="1" bestFit="1" customWidth="1"/>
    <col min="8207" max="8207" width="14.42578125" style="1" bestFit="1" customWidth="1"/>
    <col min="8208" max="8210" width="14.140625" style="1" bestFit="1" customWidth="1"/>
    <col min="8211" max="8212" width="14" style="1" bestFit="1" customWidth="1"/>
    <col min="8213" max="8213" width="13.7109375" style="1" bestFit="1" customWidth="1"/>
    <col min="8214" max="8214" width="13.42578125" style="1" bestFit="1" customWidth="1"/>
    <col min="8215" max="8215" width="10.5703125" style="1" bestFit="1" customWidth="1"/>
    <col min="8216" max="8216" width="11.28515625" style="1" bestFit="1" customWidth="1"/>
    <col min="8217" max="8428" width="9.140625" style="1"/>
    <col min="8429" max="8429" width="19.7109375" style="1" customWidth="1"/>
    <col min="8430" max="8431" width="14.7109375" style="1" customWidth="1"/>
    <col min="8432" max="8432" width="18" style="1" customWidth="1"/>
    <col min="8433" max="8433" width="20" style="1" customWidth="1"/>
    <col min="8434" max="8444" width="14.7109375" style="1" customWidth="1"/>
    <col min="8445" max="8445" width="13.7109375" style="1" bestFit="1" customWidth="1"/>
    <col min="8446" max="8446" width="13.42578125" style="1" bestFit="1" customWidth="1"/>
    <col min="8447" max="8447" width="13.7109375" style="1" bestFit="1" customWidth="1"/>
    <col min="8448" max="8448" width="14" style="1" bestFit="1" customWidth="1"/>
    <col min="8449" max="8449" width="13.7109375" style="1" bestFit="1" customWidth="1"/>
    <col min="8450" max="8450" width="14.42578125" style="1" bestFit="1" customWidth="1"/>
    <col min="8451" max="8451" width="14.140625" style="1" bestFit="1" customWidth="1"/>
    <col min="8452" max="8452" width="14" style="1" bestFit="1" customWidth="1"/>
    <col min="8453" max="8453" width="13.42578125" style="1" bestFit="1" customWidth="1"/>
    <col min="8454" max="8454" width="13.7109375" style="1" bestFit="1" customWidth="1"/>
    <col min="8455" max="8455" width="14.42578125" style="1" bestFit="1" customWidth="1"/>
    <col min="8456" max="8456" width="14" style="1" bestFit="1" customWidth="1"/>
    <col min="8457" max="8457" width="14.140625" style="1" bestFit="1" customWidth="1"/>
    <col min="8458" max="8459" width="14.42578125" style="1" bestFit="1" customWidth="1"/>
    <col min="8460" max="8460" width="14" style="1" bestFit="1" customWidth="1"/>
    <col min="8461" max="8462" width="14.140625" style="1" bestFit="1" customWidth="1"/>
    <col min="8463" max="8463" width="14.42578125" style="1" bestFit="1" customWidth="1"/>
    <col min="8464" max="8466" width="14.140625" style="1" bestFit="1" customWidth="1"/>
    <col min="8467" max="8468" width="14" style="1" bestFit="1" customWidth="1"/>
    <col min="8469" max="8469" width="13.7109375" style="1" bestFit="1" customWidth="1"/>
    <col min="8470" max="8470" width="13.42578125" style="1" bestFit="1" customWidth="1"/>
    <col min="8471" max="8471" width="10.5703125" style="1" bestFit="1" customWidth="1"/>
    <col min="8472" max="8472" width="11.28515625" style="1" bestFit="1" customWidth="1"/>
    <col min="8473" max="8684" width="9.140625" style="1"/>
    <col min="8685" max="8685" width="19.7109375" style="1" customWidth="1"/>
    <col min="8686" max="8687" width="14.7109375" style="1" customWidth="1"/>
    <col min="8688" max="8688" width="18" style="1" customWidth="1"/>
    <col min="8689" max="8689" width="20" style="1" customWidth="1"/>
    <col min="8690" max="8700" width="14.7109375" style="1" customWidth="1"/>
    <col min="8701" max="8701" width="13.7109375" style="1" bestFit="1" customWidth="1"/>
    <col min="8702" max="8702" width="13.42578125" style="1" bestFit="1" customWidth="1"/>
    <col min="8703" max="8703" width="13.7109375" style="1" bestFit="1" customWidth="1"/>
    <col min="8704" max="8704" width="14" style="1" bestFit="1" customWidth="1"/>
    <col min="8705" max="8705" width="13.7109375" style="1" bestFit="1" customWidth="1"/>
    <col min="8706" max="8706" width="14.42578125" style="1" bestFit="1" customWidth="1"/>
    <col min="8707" max="8707" width="14.140625" style="1" bestFit="1" customWidth="1"/>
    <col min="8708" max="8708" width="14" style="1" bestFit="1" customWidth="1"/>
    <col min="8709" max="8709" width="13.42578125" style="1" bestFit="1" customWidth="1"/>
    <col min="8710" max="8710" width="13.7109375" style="1" bestFit="1" customWidth="1"/>
    <col min="8711" max="8711" width="14.42578125" style="1" bestFit="1" customWidth="1"/>
    <col min="8712" max="8712" width="14" style="1" bestFit="1" customWidth="1"/>
    <col min="8713" max="8713" width="14.140625" style="1" bestFit="1" customWidth="1"/>
    <col min="8714" max="8715" width="14.42578125" style="1" bestFit="1" customWidth="1"/>
    <col min="8716" max="8716" width="14" style="1" bestFit="1" customWidth="1"/>
    <col min="8717" max="8718" width="14.140625" style="1" bestFit="1" customWidth="1"/>
    <col min="8719" max="8719" width="14.42578125" style="1" bestFit="1" customWidth="1"/>
    <col min="8720" max="8722" width="14.140625" style="1" bestFit="1" customWidth="1"/>
    <col min="8723" max="8724" width="14" style="1" bestFit="1" customWidth="1"/>
    <col min="8725" max="8725" width="13.7109375" style="1" bestFit="1" customWidth="1"/>
    <col min="8726" max="8726" width="13.42578125" style="1" bestFit="1" customWidth="1"/>
    <col min="8727" max="8727" width="10.5703125" style="1" bestFit="1" customWidth="1"/>
    <col min="8728" max="8728" width="11.28515625" style="1" bestFit="1" customWidth="1"/>
    <col min="8729" max="8940" width="9.140625" style="1"/>
    <col min="8941" max="8941" width="19.7109375" style="1" customWidth="1"/>
    <col min="8942" max="8943" width="14.7109375" style="1" customWidth="1"/>
    <col min="8944" max="8944" width="18" style="1" customWidth="1"/>
    <col min="8945" max="8945" width="20" style="1" customWidth="1"/>
    <col min="8946" max="8956" width="14.7109375" style="1" customWidth="1"/>
    <col min="8957" max="8957" width="13.7109375" style="1" bestFit="1" customWidth="1"/>
    <col min="8958" max="8958" width="13.42578125" style="1" bestFit="1" customWidth="1"/>
    <col min="8959" max="8959" width="13.7109375" style="1" bestFit="1" customWidth="1"/>
    <col min="8960" max="8960" width="14" style="1" bestFit="1" customWidth="1"/>
    <col min="8961" max="8961" width="13.7109375" style="1" bestFit="1" customWidth="1"/>
    <col min="8962" max="8962" width="14.42578125" style="1" bestFit="1" customWidth="1"/>
    <col min="8963" max="8963" width="14.140625" style="1" bestFit="1" customWidth="1"/>
    <col min="8964" max="8964" width="14" style="1" bestFit="1" customWidth="1"/>
    <col min="8965" max="8965" width="13.42578125" style="1" bestFit="1" customWidth="1"/>
    <col min="8966" max="8966" width="13.7109375" style="1" bestFit="1" customWidth="1"/>
    <col min="8967" max="8967" width="14.42578125" style="1" bestFit="1" customWidth="1"/>
    <col min="8968" max="8968" width="14" style="1" bestFit="1" customWidth="1"/>
    <col min="8969" max="8969" width="14.140625" style="1" bestFit="1" customWidth="1"/>
    <col min="8970" max="8971" width="14.42578125" style="1" bestFit="1" customWidth="1"/>
    <col min="8972" max="8972" width="14" style="1" bestFit="1" customWidth="1"/>
    <col min="8973" max="8974" width="14.140625" style="1" bestFit="1" customWidth="1"/>
    <col min="8975" max="8975" width="14.42578125" style="1" bestFit="1" customWidth="1"/>
    <col min="8976" max="8978" width="14.140625" style="1" bestFit="1" customWidth="1"/>
    <col min="8979" max="8980" width="14" style="1" bestFit="1" customWidth="1"/>
    <col min="8981" max="8981" width="13.7109375" style="1" bestFit="1" customWidth="1"/>
    <col min="8982" max="8982" width="13.42578125" style="1" bestFit="1" customWidth="1"/>
    <col min="8983" max="8983" width="10.5703125" style="1" bestFit="1" customWidth="1"/>
    <col min="8984" max="8984" width="11.28515625" style="1" bestFit="1" customWidth="1"/>
    <col min="8985" max="9196" width="9.140625" style="1"/>
    <col min="9197" max="9197" width="19.7109375" style="1" customWidth="1"/>
    <col min="9198" max="9199" width="14.7109375" style="1" customWidth="1"/>
    <col min="9200" max="9200" width="18" style="1" customWidth="1"/>
    <col min="9201" max="9201" width="20" style="1" customWidth="1"/>
    <col min="9202" max="9212" width="14.7109375" style="1" customWidth="1"/>
    <col min="9213" max="9213" width="13.7109375" style="1" bestFit="1" customWidth="1"/>
    <col min="9214" max="9214" width="13.42578125" style="1" bestFit="1" customWidth="1"/>
    <col min="9215" max="9215" width="13.7109375" style="1" bestFit="1" customWidth="1"/>
    <col min="9216" max="9216" width="14" style="1" bestFit="1" customWidth="1"/>
    <col min="9217" max="9217" width="13.7109375" style="1" bestFit="1" customWidth="1"/>
    <col min="9218" max="9218" width="14.42578125" style="1" bestFit="1" customWidth="1"/>
    <col min="9219" max="9219" width="14.140625" style="1" bestFit="1" customWidth="1"/>
    <col min="9220" max="9220" width="14" style="1" bestFit="1" customWidth="1"/>
    <col min="9221" max="9221" width="13.42578125" style="1" bestFit="1" customWidth="1"/>
    <col min="9222" max="9222" width="13.7109375" style="1" bestFit="1" customWidth="1"/>
    <col min="9223" max="9223" width="14.42578125" style="1" bestFit="1" customWidth="1"/>
    <col min="9224" max="9224" width="14" style="1" bestFit="1" customWidth="1"/>
    <col min="9225" max="9225" width="14.140625" style="1" bestFit="1" customWidth="1"/>
    <col min="9226" max="9227" width="14.42578125" style="1" bestFit="1" customWidth="1"/>
    <col min="9228" max="9228" width="14" style="1" bestFit="1" customWidth="1"/>
    <col min="9229" max="9230" width="14.140625" style="1" bestFit="1" customWidth="1"/>
    <col min="9231" max="9231" width="14.42578125" style="1" bestFit="1" customWidth="1"/>
    <col min="9232" max="9234" width="14.140625" style="1" bestFit="1" customWidth="1"/>
    <col min="9235" max="9236" width="14" style="1" bestFit="1" customWidth="1"/>
    <col min="9237" max="9237" width="13.7109375" style="1" bestFit="1" customWidth="1"/>
    <col min="9238" max="9238" width="13.42578125" style="1" bestFit="1" customWidth="1"/>
    <col min="9239" max="9239" width="10.5703125" style="1" bestFit="1" customWidth="1"/>
    <col min="9240" max="9240" width="11.28515625" style="1" bestFit="1" customWidth="1"/>
    <col min="9241" max="9452" width="9.140625" style="1"/>
    <col min="9453" max="9453" width="19.7109375" style="1" customWidth="1"/>
    <col min="9454" max="9455" width="14.7109375" style="1" customWidth="1"/>
    <col min="9456" max="9456" width="18" style="1" customWidth="1"/>
    <col min="9457" max="9457" width="20" style="1" customWidth="1"/>
    <col min="9458" max="9468" width="14.7109375" style="1" customWidth="1"/>
    <col min="9469" max="9469" width="13.7109375" style="1" bestFit="1" customWidth="1"/>
    <col min="9470" max="9470" width="13.42578125" style="1" bestFit="1" customWidth="1"/>
    <col min="9471" max="9471" width="13.7109375" style="1" bestFit="1" customWidth="1"/>
    <col min="9472" max="9472" width="14" style="1" bestFit="1" customWidth="1"/>
    <col min="9473" max="9473" width="13.7109375" style="1" bestFit="1" customWidth="1"/>
    <col min="9474" max="9474" width="14.42578125" style="1" bestFit="1" customWidth="1"/>
    <col min="9475" max="9475" width="14.140625" style="1" bestFit="1" customWidth="1"/>
    <col min="9476" max="9476" width="14" style="1" bestFit="1" customWidth="1"/>
    <col min="9477" max="9477" width="13.42578125" style="1" bestFit="1" customWidth="1"/>
    <col min="9478" max="9478" width="13.7109375" style="1" bestFit="1" customWidth="1"/>
    <col min="9479" max="9479" width="14.42578125" style="1" bestFit="1" customWidth="1"/>
    <col min="9480" max="9480" width="14" style="1" bestFit="1" customWidth="1"/>
    <col min="9481" max="9481" width="14.140625" style="1" bestFit="1" customWidth="1"/>
    <col min="9482" max="9483" width="14.42578125" style="1" bestFit="1" customWidth="1"/>
    <col min="9484" max="9484" width="14" style="1" bestFit="1" customWidth="1"/>
    <col min="9485" max="9486" width="14.140625" style="1" bestFit="1" customWidth="1"/>
    <col min="9487" max="9487" width="14.42578125" style="1" bestFit="1" customWidth="1"/>
    <col min="9488" max="9490" width="14.140625" style="1" bestFit="1" customWidth="1"/>
    <col min="9491" max="9492" width="14" style="1" bestFit="1" customWidth="1"/>
    <col min="9493" max="9493" width="13.7109375" style="1" bestFit="1" customWidth="1"/>
    <col min="9494" max="9494" width="13.42578125" style="1" bestFit="1" customWidth="1"/>
    <col min="9495" max="9495" width="10.5703125" style="1" bestFit="1" customWidth="1"/>
    <col min="9496" max="9496" width="11.28515625" style="1" bestFit="1" customWidth="1"/>
    <col min="9497" max="9708" width="9.140625" style="1"/>
    <col min="9709" max="9709" width="19.7109375" style="1" customWidth="1"/>
    <col min="9710" max="9711" width="14.7109375" style="1" customWidth="1"/>
    <col min="9712" max="9712" width="18" style="1" customWidth="1"/>
    <col min="9713" max="9713" width="20" style="1" customWidth="1"/>
    <col min="9714" max="9724" width="14.7109375" style="1" customWidth="1"/>
    <col min="9725" max="9725" width="13.7109375" style="1" bestFit="1" customWidth="1"/>
    <col min="9726" max="9726" width="13.42578125" style="1" bestFit="1" customWidth="1"/>
    <col min="9727" max="9727" width="13.7109375" style="1" bestFit="1" customWidth="1"/>
    <col min="9728" max="9728" width="14" style="1" bestFit="1" customWidth="1"/>
    <col min="9729" max="9729" width="13.7109375" style="1" bestFit="1" customWidth="1"/>
    <col min="9730" max="9730" width="14.42578125" style="1" bestFit="1" customWidth="1"/>
    <col min="9731" max="9731" width="14.140625" style="1" bestFit="1" customWidth="1"/>
    <col min="9732" max="9732" width="14" style="1" bestFit="1" customWidth="1"/>
    <col min="9733" max="9733" width="13.42578125" style="1" bestFit="1" customWidth="1"/>
    <col min="9734" max="9734" width="13.7109375" style="1" bestFit="1" customWidth="1"/>
    <col min="9735" max="9735" width="14.42578125" style="1" bestFit="1" customWidth="1"/>
    <col min="9736" max="9736" width="14" style="1" bestFit="1" customWidth="1"/>
    <col min="9737" max="9737" width="14.140625" style="1" bestFit="1" customWidth="1"/>
    <col min="9738" max="9739" width="14.42578125" style="1" bestFit="1" customWidth="1"/>
    <col min="9740" max="9740" width="14" style="1" bestFit="1" customWidth="1"/>
    <col min="9741" max="9742" width="14.140625" style="1" bestFit="1" customWidth="1"/>
    <col min="9743" max="9743" width="14.42578125" style="1" bestFit="1" customWidth="1"/>
    <col min="9744" max="9746" width="14.140625" style="1" bestFit="1" customWidth="1"/>
    <col min="9747" max="9748" width="14" style="1" bestFit="1" customWidth="1"/>
    <col min="9749" max="9749" width="13.7109375" style="1" bestFit="1" customWidth="1"/>
    <col min="9750" max="9750" width="13.42578125" style="1" bestFit="1" customWidth="1"/>
    <col min="9751" max="9751" width="10.5703125" style="1" bestFit="1" customWidth="1"/>
    <col min="9752" max="9752" width="11.28515625" style="1" bestFit="1" customWidth="1"/>
    <col min="9753" max="9964" width="9.140625" style="1"/>
    <col min="9965" max="9965" width="19.7109375" style="1" customWidth="1"/>
    <col min="9966" max="9967" width="14.7109375" style="1" customWidth="1"/>
    <col min="9968" max="9968" width="18" style="1" customWidth="1"/>
    <col min="9969" max="9969" width="20" style="1" customWidth="1"/>
    <col min="9970" max="9980" width="14.7109375" style="1" customWidth="1"/>
    <col min="9981" max="9981" width="13.7109375" style="1" bestFit="1" customWidth="1"/>
    <col min="9982" max="9982" width="13.42578125" style="1" bestFit="1" customWidth="1"/>
    <col min="9983" max="9983" width="13.7109375" style="1" bestFit="1" customWidth="1"/>
    <col min="9984" max="9984" width="14" style="1" bestFit="1" customWidth="1"/>
    <col min="9985" max="9985" width="13.7109375" style="1" bestFit="1" customWidth="1"/>
    <col min="9986" max="9986" width="14.42578125" style="1" bestFit="1" customWidth="1"/>
    <col min="9987" max="9987" width="14.140625" style="1" bestFit="1" customWidth="1"/>
    <col min="9988" max="9988" width="14" style="1" bestFit="1" customWidth="1"/>
    <col min="9989" max="9989" width="13.42578125" style="1" bestFit="1" customWidth="1"/>
    <col min="9990" max="9990" width="13.7109375" style="1" bestFit="1" customWidth="1"/>
    <col min="9991" max="9991" width="14.42578125" style="1" bestFit="1" customWidth="1"/>
    <col min="9992" max="9992" width="14" style="1" bestFit="1" customWidth="1"/>
    <col min="9993" max="9993" width="14.140625" style="1" bestFit="1" customWidth="1"/>
    <col min="9994" max="9995" width="14.42578125" style="1" bestFit="1" customWidth="1"/>
    <col min="9996" max="9996" width="14" style="1" bestFit="1" customWidth="1"/>
    <col min="9997" max="9998" width="14.140625" style="1" bestFit="1" customWidth="1"/>
    <col min="9999" max="9999" width="14.42578125" style="1" bestFit="1" customWidth="1"/>
    <col min="10000" max="10002" width="14.140625" style="1" bestFit="1" customWidth="1"/>
    <col min="10003" max="10004" width="14" style="1" bestFit="1" customWidth="1"/>
    <col min="10005" max="10005" width="13.7109375" style="1" bestFit="1" customWidth="1"/>
    <col min="10006" max="10006" width="13.42578125" style="1" bestFit="1" customWidth="1"/>
    <col min="10007" max="10007" width="10.5703125" style="1" bestFit="1" customWidth="1"/>
    <col min="10008" max="10008" width="11.28515625" style="1" bestFit="1" customWidth="1"/>
    <col min="10009" max="10220" width="9.140625" style="1"/>
    <col min="10221" max="10221" width="19.7109375" style="1" customWidth="1"/>
    <col min="10222" max="10223" width="14.7109375" style="1" customWidth="1"/>
    <col min="10224" max="10224" width="18" style="1" customWidth="1"/>
    <col min="10225" max="10225" width="20" style="1" customWidth="1"/>
    <col min="10226" max="10236" width="14.7109375" style="1" customWidth="1"/>
    <col min="10237" max="10237" width="13.7109375" style="1" bestFit="1" customWidth="1"/>
    <col min="10238" max="10238" width="13.42578125" style="1" bestFit="1" customWidth="1"/>
    <col min="10239" max="10239" width="13.7109375" style="1" bestFit="1" customWidth="1"/>
    <col min="10240" max="10240" width="14" style="1" bestFit="1" customWidth="1"/>
    <col min="10241" max="10241" width="13.7109375" style="1" bestFit="1" customWidth="1"/>
    <col min="10242" max="10242" width="14.42578125" style="1" bestFit="1" customWidth="1"/>
    <col min="10243" max="10243" width="14.140625" style="1" bestFit="1" customWidth="1"/>
    <col min="10244" max="10244" width="14" style="1" bestFit="1" customWidth="1"/>
    <col min="10245" max="10245" width="13.42578125" style="1" bestFit="1" customWidth="1"/>
    <col min="10246" max="10246" width="13.7109375" style="1" bestFit="1" customWidth="1"/>
    <col min="10247" max="10247" width="14.42578125" style="1" bestFit="1" customWidth="1"/>
    <col min="10248" max="10248" width="14" style="1" bestFit="1" customWidth="1"/>
    <col min="10249" max="10249" width="14.140625" style="1" bestFit="1" customWidth="1"/>
    <col min="10250" max="10251" width="14.42578125" style="1" bestFit="1" customWidth="1"/>
    <col min="10252" max="10252" width="14" style="1" bestFit="1" customWidth="1"/>
    <col min="10253" max="10254" width="14.140625" style="1" bestFit="1" customWidth="1"/>
    <col min="10255" max="10255" width="14.42578125" style="1" bestFit="1" customWidth="1"/>
    <col min="10256" max="10258" width="14.140625" style="1" bestFit="1" customWidth="1"/>
    <col min="10259" max="10260" width="14" style="1" bestFit="1" customWidth="1"/>
    <col min="10261" max="10261" width="13.7109375" style="1" bestFit="1" customWidth="1"/>
    <col min="10262" max="10262" width="13.42578125" style="1" bestFit="1" customWidth="1"/>
    <col min="10263" max="10263" width="10.5703125" style="1" bestFit="1" customWidth="1"/>
    <col min="10264" max="10264" width="11.28515625" style="1" bestFit="1" customWidth="1"/>
    <col min="10265" max="10476" width="9.140625" style="1"/>
    <col min="10477" max="10477" width="19.7109375" style="1" customWidth="1"/>
    <col min="10478" max="10479" width="14.7109375" style="1" customWidth="1"/>
    <col min="10480" max="10480" width="18" style="1" customWidth="1"/>
    <col min="10481" max="10481" width="20" style="1" customWidth="1"/>
    <col min="10482" max="10492" width="14.7109375" style="1" customWidth="1"/>
    <col min="10493" max="10493" width="13.7109375" style="1" bestFit="1" customWidth="1"/>
    <col min="10494" max="10494" width="13.42578125" style="1" bestFit="1" customWidth="1"/>
    <col min="10495" max="10495" width="13.7109375" style="1" bestFit="1" customWidth="1"/>
    <col min="10496" max="10496" width="14" style="1" bestFit="1" customWidth="1"/>
    <col min="10497" max="10497" width="13.7109375" style="1" bestFit="1" customWidth="1"/>
    <col min="10498" max="10498" width="14.42578125" style="1" bestFit="1" customWidth="1"/>
    <col min="10499" max="10499" width="14.140625" style="1" bestFit="1" customWidth="1"/>
    <col min="10500" max="10500" width="14" style="1" bestFit="1" customWidth="1"/>
    <col min="10501" max="10501" width="13.42578125" style="1" bestFit="1" customWidth="1"/>
    <col min="10502" max="10502" width="13.7109375" style="1" bestFit="1" customWidth="1"/>
    <col min="10503" max="10503" width="14.42578125" style="1" bestFit="1" customWidth="1"/>
    <col min="10504" max="10504" width="14" style="1" bestFit="1" customWidth="1"/>
    <col min="10505" max="10505" width="14.140625" style="1" bestFit="1" customWidth="1"/>
    <col min="10506" max="10507" width="14.42578125" style="1" bestFit="1" customWidth="1"/>
    <col min="10508" max="10508" width="14" style="1" bestFit="1" customWidth="1"/>
    <col min="10509" max="10510" width="14.140625" style="1" bestFit="1" customWidth="1"/>
    <col min="10511" max="10511" width="14.42578125" style="1" bestFit="1" customWidth="1"/>
    <col min="10512" max="10514" width="14.140625" style="1" bestFit="1" customWidth="1"/>
    <col min="10515" max="10516" width="14" style="1" bestFit="1" customWidth="1"/>
    <col min="10517" max="10517" width="13.7109375" style="1" bestFit="1" customWidth="1"/>
    <col min="10518" max="10518" width="13.42578125" style="1" bestFit="1" customWidth="1"/>
    <col min="10519" max="10519" width="10.5703125" style="1" bestFit="1" customWidth="1"/>
    <col min="10520" max="10520" width="11.28515625" style="1" bestFit="1" customWidth="1"/>
    <col min="10521" max="10732" width="9.140625" style="1"/>
    <col min="10733" max="10733" width="19.7109375" style="1" customWidth="1"/>
    <col min="10734" max="10735" width="14.7109375" style="1" customWidth="1"/>
    <col min="10736" max="10736" width="18" style="1" customWidth="1"/>
    <col min="10737" max="10737" width="20" style="1" customWidth="1"/>
    <col min="10738" max="10748" width="14.7109375" style="1" customWidth="1"/>
    <col min="10749" max="10749" width="13.7109375" style="1" bestFit="1" customWidth="1"/>
    <col min="10750" max="10750" width="13.42578125" style="1" bestFit="1" customWidth="1"/>
    <col min="10751" max="10751" width="13.7109375" style="1" bestFit="1" customWidth="1"/>
    <col min="10752" max="10752" width="14" style="1" bestFit="1" customWidth="1"/>
    <col min="10753" max="10753" width="13.7109375" style="1" bestFit="1" customWidth="1"/>
    <col min="10754" max="10754" width="14.42578125" style="1" bestFit="1" customWidth="1"/>
    <col min="10755" max="10755" width="14.140625" style="1" bestFit="1" customWidth="1"/>
    <col min="10756" max="10756" width="14" style="1" bestFit="1" customWidth="1"/>
    <col min="10757" max="10757" width="13.42578125" style="1" bestFit="1" customWidth="1"/>
    <col min="10758" max="10758" width="13.7109375" style="1" bestFit="1" customWidth="1"/>
    <col min="10759" max="10759" width="14.42578125" style="1" bestFit="1" customWidth="1"/>
    <col min="10760" max="10760" width="14" style="1" bestFit="1" customWidth="1"/>
    <col min="10761" max="10761" width="14.140625" style="1" bestFit="1" customWidth="1"/>
    <col min="10762" max="10763" width="14.42578125" style="1" bestFit="1" customWidth="1"/>
    <col min="10764" max="10764" width="14" style="1" bestFit="1" customWidth="1"/>
    <col min="10765" max="10766" width="14.140625" style="1" bestFit="1" customWidth="1"/>
    <col min="10767" max="10767" width="14.42578125" style="1" bestFit="1" customWidth="1"/>
    <col min="10768" max="10770" width="14.140625" style="1" bestFit="1" customWidth="1"/>
    <col min="10771" max="10772" width="14" style="1" bestFit="1" customWidth="1"/>
    <col min="10773" max="10773" width="13.7109375" style="1" bestFit="1" customWidth="1"/>
    <col min="10774" max="10774" width="13.42578125" style="1" bestFit="1" customWidth="1"/>
    <col min="10775" max="10775" width="10.5703125" style="1" bestFit="1" customWidth="1"/>
    <col min="10776" max="10776" width="11.28515625" style="1" bestFit="1" customWidth="1"/>
    <col min="10777" max="10988" width="9.140625" style="1"/>
    <col min="10989" max="10989" width="19.7109375" style="1" customWidth="1"/>
    <col min="10990" max="10991" width="14.7109375" style="1" customWidth="1"/>
    <col min="10992" max="10992" width="18" style="1" customWidth="1"/>
    <col min="10993" max="10993" width="20" style="1" customWidth="1"/>
    <col min="10994" max="11004" width="14.7109375" style="1" customWidth="1"/>
    <col min="11005" max="11005" width="13.7109375" style="1" bestFit="1" customWidth="1"/>
    <col min="11006" max="11006" width="13.42578125" style="1" bestFit="1" customWidth="1"/>
    <col min="11007" max="11007" width="13.7109375" style="1" bestFit="1" customWidth="1"/>
    <col min="11008" max="11008" width="14" style="1" bestFit="1" customWidth="1"/>
    <col min="11009" max="11009" width="13.7109375" style="1" bestFit="1" customWidth="1"/>
    <col min="11010" max="11010" width="14.42578125" style="1" bestFit="1" customWidth="1"/>
    <col min="11011" max="11011" width="14.140625" style="1" bestFit="1" customWidth="1"/>
    <col min="11012" max="11012" width="14" style="1" bestFit="1" customWidth="1"/>
    <col min="11013" max="11013" width="13.42578125" style="1" bestFit="1" customWidth="1"/>
    <col min="11014" max="11014" width="13.7109375" style="1" bestFit="1" customWidth="1"/>
    <col min="11015" max="11015" width="14.42578125" style="1" bestFit="1" customWidth="1"/>
    <col min="11016" max="11016" width="14" style="1" bestFit="1" customWidth="1"/>
    <col min="11017" max="11017" width="14.140625" style="1" bestFit="1" customWidth="1"/>
    <col min="11018" max="11019" width="14.42578125" style="1" bestFit="1" customWidth="1"/>
    <col min="11020" max="11020" width="14" style="1" bestFit="1" customWidth="1"/>
    <col min="11021" max="11022" width="14.140625" style="1" bestFit="1" customWidth="1"/>
    <col min="11023" max="11023" width="14.42578125" style="1" bestFit="1" customWidth="1"/>
    <col min="11024" max="11026" width="14.140625" style="1" bestFit="1" customWidth="1"/>
    <col min="11027" max="11028" width="14" style="1" bestFit="1" customWidth="1"/>
    <col min="11029" max="11029" width="13.7109375" style="1" bestFit="1" customWidth="1"/>
    <col min="11030" max="11030" width="13.42578125" style="1" bestFit="1" customWidth="1"/>
    <col min="11031" max="11031" width="10.5703125" style="1" bestFit="1" customWidth="1"/>
    <col min="11032" max="11032" width="11.28515625" style="1" bestFit="1" customWidth="1"/>
    <col min="11033" max="11244" width="9.140625" style="1"/>
    <col min="11245" max="11245" width="19.7109375" style="1" customWidth="1"/>
    <col min="11246" max="11247" width="14.7109375" style="1" customWidth="1"/>
    <col min="11248" max="11248" width="18" style="1" customWidth="1"/>
    <col min="11249" max="11249" width="20" style="1" customWidth="1"/>
    <col min="11250" max="11260" width="14.7109375" style="1" customWidth="1"/>
    <col min="11261" max="11261" width="13.7109375" style="1" bestFit="1" customWidth="1"/>
    <col min="11262" max="11262" width="13.42578125" style="1" bestFit="1" customWidth="1"/>
    <col min="11263" max="11263" width="13.7109375" style="1" bestFit="1" customWidth="1"/>
    <col min="11264" max="11264" width="14" style="1" bestFit="1" customWidth="1"/>
    <col min="11265" max="11265" width="13.7109375" style="1" bestFit="1" customWidth="1"/>
    <col min="11266" max="11266" width="14.42578125" style="1" bestFit="1" customWidth="1"/>
    <col min="11267" max="11267" width="14.140625" style="1" bestFit="1" customWidth="1"/>
    <col min="11268" max="11268" width="14" style="1" bestFit="1" customWidth="1"/>
    <col min="11269" max="11269" width="13.42578125" style="1" bestFit="1" customWidth="1"/>
    <col min="11270" max="11270" width="13.7109375" style="1" bestFit="1" customWidth="1"/>
    <col min="11271" max="11271" width="14.42578125" style="1" bestFit="1" customWidth="1"/>
    <col min="11272" max="11272" width="14" style="1" bestFit="1" customWidth="1"/>
    <col min="11273" max="11273" width="14.140625" style="1" bestFit="1" customWidth="1"/>
    <col min="11274" max="11275" width="14.42578125" style="1" bestFit="1" customWidth="1"/>
    <col min="11276" max="11276" width="14" style="1" bestFit="1" customWidth="1"/>
    <col min="11277" max="11278" width="14.140625" style="1" bestFit="1" customWidth="1"/>
    <col min="11279" max="11279" width="14.42578125" style="1" bestFit="1" customWidth="1"/>
    <col min="11280" max="11282" width="14.140625" style="1" bestFit="1" customWidth="1"/>
    <col min="11283" max="11284" width="14" style="1" bestFit="1" customWidth="1"/>
    <col min="11285" max="11285" width="13.7109375" style="1" bestFit="1" customWidth="1"/>
    <col min="11286" max="11286" width="13.42578125" style="1" bestFit="1" customWidth="1"/>
    <col min="11287" max="11287" width="10.5703125" style="1" bestFit="1" customWidth="1"/>
    <col min="11288" max="11288" width="11.28515625" style="1" bestFit="1" customWidth="1"/>
    <col min="11289" max="11500" width="9.140625" style="1"/>
    <col min="11501" max="11501" width="19.7109375" style="1" customWidth="1"/>
    <col min="11502" max="11503" width="14.7109375" style="1" customWidth="1"/>
    <col min="11504" max="11504" width="18" style="1" customWidth="1"/>
    <col min="11505" max="11505" width="20" style="1" customWidth="1"/>
    <col min="11506" max="11516" width="14.7109375" style="1" customWidth="1"/>
    <col min="11517" max="11517" width="13.7109375" style="1" bestFit="1" customWidth="1"/>
    <col min="11518" max="11518" width="13.42578125" style="1" bestFit="1" customWidth="1"/>
    <col min="11519" max="11519" width="13.7109375" style="1" bestFit="1" customWidth="1"/>
    <col min="11520" max="11520" width="14" style="1" bestFit="1" customWidth="1"/>
    <col min="11521" max="11521" width="13.7109375" style="1" bestFit="1" customWidth="1"/>
    <col min="11522" max="11522" width="14.42578125" style="1" bestFit="1" customWidth="1"/>
    <col min="11523" max="11523" width="14.140625" style="1" bestFit="1" customWidth="1"/>
    <col min="11524" max="11524" width="14" style="1" bestFit="1" customWidth="1"/>
    <col min="11525" max="11525" width="13.42578125" style="1" bestFit="1" customWidth="1"/>
    <col min="11526" max="11526" width="13.7109375" style="1" bestFit="1" customWidth="1"/>
    <col min="11527" max="11527" width="14.42578125" style="1" bestFit="1" customWidth="1"/>
    <col min="11528" max="11528" width="14" style="1" bestFit="1" customWidth="1"/>
    <col min="11529" max="11529" width="14.140625" style="1" bestFit="1" customWidth="1"/>
    <col min="11530" max="11531" width="14.42578125" style="1" bestFit="1" customWidth="1"/>
    <col min="11532" max="11532" width="14" style="1" bestFit="1" customWidth="1"/>
    <col min="11533" max="11534" width="14.140625" style="1" bestFit="1" customWidth="1"/>
    <col min="11535" max="11535" width="14.42578125" style="1" bestFit="1" customWidth="1"/>
    <col min="11536" max="11538" width="14.140625" style="1" bestFit="1" customWidth="1"/>
    <col min="11539" max="11540" width="14" style="1" bestFit="1" customWidth="1"/>
    <col min="11541" max="11541" width="13.7109375" style="1" bestFit="1" customWidth="1"/>
    <col min="11542" max="11542" width="13.42578125" style="1" bestFit="1" customWidth="1"/>
    <col min="11543" max="11543" width="10.5703125" style="1" bestFit="1" customWidth="1"/>
    <col min="11544" max="11544" width="11.28515625" style="1" bestFit="1" customWidth="1"/>
    <col min="11545" max="11756" width="9.140625" style="1"/>
    <col min="11757" max="11757" width="19.7109375" style="1" customWidth="1"/>
    <col min="11758" max="11759" width="14.7109375" style="1" customWidth="1"/>
    <col min="11760" max="11760" width="18" style="1" customWidth="1"/>
    <col min="11761" max="11761" width="20" style="1" customWidth="1"/>
    <col min="11762" max="11772" width="14.7109375" style="1" customWidth="1"/>
    <col min="11773" max="11773" width="13.7109375" style="1" bestFit="1" customWidth="1"/>
    <col min="11774" max="11774" width="13.42578125" style="1" bestFit="1" customWidth="1"/>
    <col min="11775" max="11775" width="13.7109375" style="1" bestFit="1" customWidth="1"/>
    <col min="11776" max="11776" width="14" style="1" bestFit="1" customWidth="1"/>
    <col min="11777" max="11777" width="13.7109375" style="1" bestFit="1" customWidth="1"/>
    <col min="11778" max="11778" width="14.42578125" style="1" bestFit="1" customWidth="1"/>
    <col min="11779" max="11779" width="14.140625" style="1" bestFit="1" customWidth="1"/>
    <col min="11780" max="11780" width="14" style="1" bestFit="1" customWidth="1"/>
    <col min="11781" max="11781" width="13.42578125" style="1" bestFit="1" customWidth="1"/>
    <col min="11782" max="11782" width="13.7109375" style="1" bestFit="1" customWidth="1"/>
    <col min="11783" max="11783" width="14.42578125" style="1" bestFit="1" customWidth="1"/>
    <col min="11784" max="11784" width="14" style="1" bestFit="1" customWidth="1"/>
    <col min="11785" max="11785" width="14.140625" style="1" bestFit="1" customWidth="1"/>
    <col min="11786" max="11787" width="14.42578125" style="1" bestFit="1" customWidth="1"/>
    <col min="11788" max="11788" width="14" style="1" bestFit="1" customWidth="1"/>
    <col min="11789" max="11790" width="14.140625" style="1" bestFit="1" customWidth="1"/>
    <col min="11791" max="11791" width="14.42578125" style="1" bestFit="1" customWidth="1"/>
    <col min="11792" max="11794" width="14.140625" style="1" bestFit="1" customWidth="1"/>
    <col min="11795" max="11796" width="14" style="1" bestFit="1" customWidth="1"/>
    <col min="11797" max="11797" width="13.7109375" style="1" bestFit="1" customWidth="1"/>
    <col min="11798" max="11798" width="13.42578125" style="1" bestFit="1" customWidth="1"/>
    <col min="11799" max="11799" width="10.5703125" style="1" bestFit="1" customWidth="1"/>
    <col min="11800" max="11800" width="11.28515625" style="1" bestFit="1" customWidth="1"/>
    <col min="11801" max="12012" width="9.140625" style="1"/>
    <col min="12013" max="12013" width="19.7109375" style="1" customWidth="1"/>
    <col min="12014" max="12015" width="14.7109375" style="1" customWidth="1"/>
    <col min="12016" max="12016" width="18" style="1" customWidth="1"/>
    <col min="12017" max="12017" width="20" style="1" customWidth="1"/>
    <col min="12018" max="12028" width="14.7109375" style="1" customWidth="1"/>
    <col min="12029" max="12029" width="13.7109375" style="1" bestFit="1" customWidth="1"/>
    <col min="12030" max="12030" width="13.42578125" style="1" bestFit="1" customWidth="1"/>
    <col min="12031" max="12031" width="13.7109375" style="1" bestFit="1" customWidth="1"/>
    <col min="12032" max="12032" width="14" style="1" bestFit="1" customWidth="1"/>
    <col min="12033" max="12033" width="13.7109375" style="1" bestFit="1" customWidth="1"/>
    <col min="12034" max="12034" width="14.42578125" style="1" bestFit="1" customWidth="1"/>
    <col min="12035" max="12035" width="14.140625" style="1" bestFit="1" customWidth="1"/>
    <col min="12036" max="12036" width="14" style="1" bestFit="1" customWidth="1"/>
    <col min="12037" max="12037" width="13.42578125" style="1" bestFit="1" customWidth="1"/>
    <col min="12038" max="12038" width="13.7109375" style="1" bestFit="1" customWidth="1"/>
    <col min="12039" max="12039" width="14.42578125" style="1" bestFit="1" customWidth="1"/>
    <col min="12040" max="12040" width="14" style="1" bestFit="1" customWidth="1"/>
    <col min="12041" max="12041" width="14.140625" style="1" bestFit="1" customWidth="1"/>
    <col min="12042" max="12043" width="14.42578125" style="1" bestFit="1" customWidth="1"/>
    <col min="12044" max="12044" width="14" style="1" bestFit="1" customWidth="1"/>
    <col min="12045" max="12046" width="14.140625" style="1" bestFit="1" customWidth="1"/>
    <col min="12047" max="12047" width="14.42578125" style="1" bestFit="1" customWidth="1"/>
    <col min="12048" max="12050" width="14.140625" style="1" bestFit="1" customWidth="1"/>
    <col min="12051" max="12052" width="14" style="1" bestFit="1" customWidth="1"/>
    <col min="12053" max="12053" width="13.7109375" style="1" bestFit="1" customWidth="1"/>
    <col min="12054" max="12054" width="13.42578125" style="1" bestFit="1" customWidth="1"/>
    <col min="12055" max="12055" width="10.5703125" style="1" bestFit="1" customWidth="1"/>
    <col min="12056" max="12056" width="11.28515625" style="1" bestFit="1" customWidth="1"/>
    <col min="12057" max="12268" width="9.140625" style="1"/>
    <col min="12269" max="12269" width="19.7109375" style="1" customWidth="1"/>
    <col min="12270" max="12271" width="14.7109375" style="1" customWidth="1"/>
    <col min="12272" max="12272" width="18" style="1" customWidth="1"/>
    <col min="12273" max="12273" width="20" style="1" customWidth="1"/>
    <col min="12274" max="12284" width="14.7109375" style="1" customWidth="1"/>
    <col min="12285" max="12285" width="13.7109375" style="1" bestFit="1" customWidth="1"/>
    <col min="12286" max="12286" width="13.42578125" style="1" bestFit="1" customWidth="1"/>
    <col min="12287" max="12287" width="13.7109375" style="1" bestFit="1" customWidth="1"/>
    <col min="12288" max="12288" width="14" style="1" bestFit="1" customWidth="1"/>
    <col min="12289" max="12289" width="13.7109375" style="1" bestFit="1" customWidth="1"/>
    <col min="12290" max="12290" width="14.42578125" style="1" bestFit="1" customWidth="1"/>
    <col min="12291" max="12291" width="14.140625" style="1" bestFit="1" customWidth="1"/>
    <col min="12292" max="12292" width="14" style="1" bestFit="1" customWidth="1"/>
    <col min="12293" max="12293" width="13.42578125" style="1" bestFit="1" customWidth="1"/>
    <col min="12294" max="12294" width="13.7109375" style="1" bestFit="1" customWidth="1"/>
    <col min="12295" max="12295" width="14.42578125" style="1" bestFit="1" customWidth="1"/>
    <col min="12296" max="12296" width="14" style="1" bestFit="1" customWidth="1"/>
    <col min="12297" max="12297" width="14.140625" style="1" bestFit="1" customWidth="1"/>
    <col min="12298" max="12299" width="14.42578125" style="1" bestFit="1" customWidth="1"/>
    <col min="12300" max="12300" width="14" style="1" bestFit="1" customWidth="1"/>
    <col min="12301" max="12302" width="14.140625" style="1" bestFit="1" customWidth="1"/>
    <col min="12303" max="12303" width="14.42578125" style="1" bestFit="1" customWidth="1"/>
    <col min="12304" max="12306" width="14.140625" style="1" bestFit="1" customWidth="1"/>
    <col min="12307" max="12308" width="14" style="1" bestFit="1" customWidth="1"/>
    <col min="12309" max="12309" width="13.7109375" style="1" bestFit="1" customWidth="1"/>
    <col min="12310" max="12310" width="13.42578125" style="1" bestFit="1" customWidth="1"/>
    <col min="12311" max="12311" width="10.5703125" style="1" bestFit="1" customWidth="1"/>
    <col min="12312" max="12312" width="11.28515625" style="1" bestFit="1" customWidth="1"/>
    <col min="12313" max="12524" width="9.140625" style="1"/>
    <col min="12525" max="12525" width="19.7109375" style="1" customWidth="1"/>
    <col min="12526" max="12527" width="14.7109375" style="1" customWidth="1"/>
    <col min="12528" max="12528" width="18" style="1" customWidth="1"/>
    <col min="12529" max="12529" width="20" style="1" customWidth="1"/>
    <col min="12530" max="12540" width="14.7109375" style="1" customWidth="1"/>
    <col min="12541" max="12541" width="13.7109375" style="1" bestFit="1" customWidth="1"/>
    <col min="12542" max="12542" width="13.42578125" style="1" bestFit="1" customWidth="1"/>
    <col min="12543" max="12543" width="13.7109375" style="1" bestFit="1" customWidth="1"/>
    <col min="12544" max="12544" width="14" style="1" bestFit="1" customWidth="1"/>
    <col min="12545" max="12545" width="13.7109375" style="1" bestFit="1" customWidth="1"/>
    <col min="12546" max="12546" width="14.42578125" style="1" bestFit="1" customWidth="1"/>
    <col min="12547" max="12547" width="14.140625" style="1" bestFit="1" customWidth="1"/>
    <col min="12548" max="12548" width="14" style="1" bestFit="1" customWidth="1"/>
    <col min="12549" max="12549" width="13.42578125" style="1" bestFit="1" customWidth="1"/>
    <col min="12550" max="12550" width="13.7109375" style="1" bestFit="1" customWidth="1"/>
    <col min="12551" max="12551" width="14.42578125" style="1" bestFit="1" customWidth="1"/>
    <col min="12552" max="12552" width="14" style="1" bestFit="1" customWidth="1"/>
    <col min="12553" max="12553" width="14.140625" style="1" bestFit="1" customWidth="1"/>
    <col min="12554" max="12555" width="14.42578125" style="1" bestFit="1" customWidth="1"/>
    <col min="12556" max="12556" width="14" style="1" bestFit="1" customWidth="1"/>
    <col min="12557" max="12558" width="14.140625" style="1" bestFit="1" customWidth="1"/>
    <col min="12559" max="12559" width="14.42578125" style="1" bestFit="1" customWidth="1"/>
    <col min="12560" max="12562" width="14.140625" style="1" bestFit="1" customWidth="1"/>
    <col min="12563" max="12564" width="14" style="1" bestFit="1" customWidth="1"/>
    <col min="12565" max="12565" width="13.7109375" style="1" bestFit="1" customWidth="1"/>
    <col min="12566" max="12566" width="13.42578125" style="1" bestFit="1" customWidth="1"/>
    <col min="12567" max="12567" width="10.5703125" style="1" bestFit="1" customWidth="1"/>
    <col min="12568" max="12568" width="11.28515625" style="1" bestFit="1" customWidth="1"/>
    <col min="12569" max="12780" width="9.140625" style="1"/>
    <col min="12781" max="12781" width="19.7109375" style="1" customWidth="1"/>
    <col min="12782" max="12783" width="14.7109375" style="1" customWidth="1"/>
    <col min="12784" max="12784" width="18" style="1" customWidth="1"/>
    <col min="12785" max="12785" width="20" style="1" customWidth="1"/>
    <col min="12786" max="12796" width="14.7109375" style="1" customWidth="1"/>
    <col min="12797" max="12797" width="13.7109375" style="1" bestFit="1" customWidth="1"/>
    <col min="12798" max="12798" width="13.42578125" style="1" bestFit="1" customWidth="1"/>
    <col min="12799" max="12799" width="13.7109375" style="1" bestFit="1" customWidth="1"/>
    <col min="12800" max="12800" width="14" style="1" bestFit="1" customWidth="1"/>
    <col min="12801" max="12801" width="13.7109375" style="1" bestFit="1" customWidth="1"/>
    <col min="12802" max="12802" width="14.42578125" style="1" bestFit="1" customWidth="1"/>
    <col min="12803" max="12803" width="14.140625" style="1" bestFit="1" customWidth="1"/>
    <col min="12804" max="12804" width="14" style="1" bestFit="1" customWidth="1"/>
    <col min="12805" max="12805" width="13.42578125" style="1" bestFit="1" customWidth="1"/>
    <col min="12806" max="12806" width="13.7109375" style="1" bestFit="1" customWidth="1"/>
    <col min="12807" max="12807" width="14.42578125" style="1" bestFit="1" customWidth="1"/>
    <col min="12808" max="12808" width="14" style="1" bestFit="1" customWidth="1"/>
    <col min="12809" max="12809" width="14.140625" style="1" bestFit="1" customWidth="1"/>
    <col min="12810" max="12811" width="14.42578125" style="1" bestFit="1" customWidth="1"/>
    <col min="12812" max="12812" width="14" style="1" bestFit="1" customWidth="1"/>
    <col min="12813" max="12814" width="14.140625" style="1" bestFit="1" customWidth="1"/>
    <col min="12815" max="12815" width="14.42578125" style="1" bestFit="1" customWidth="1"/>
    <col min="12816" max="12818" width="14.140625" style="1" bestFit="1" customWidth="1"/>
    <col min="12819" max="12820" width="14" style="1" bestFit="1" customWidth="1"/>
    <col min="12821" max="12821" width="13.7109375" style="1" bestFit="1" customWidth="1"/>
    <col min="12822" max="12822" width="13.42578125" style="1" bestFit="1" customWidth="1"/>
    <col min="12823" max="12823" width="10.5703125" style="1" bestFit="1" customWidth="1"/>
    <col min="12824" max="12824" width="11.28515625" style="1" bestFit="1" customWidth="1"/>
    <col min="12825" max="13036" width="9.140625" style="1"/>
    <col min="13037" max="13037" width="19.7109375" style="1" customWidth="1"/>
    <col min="13038" max="13039" width="14.7109375" style="1" customWidth="1"/>
    <col min="13040" max="13040" width="18" style="1" customWidth="1"/>
    <col min="13041" max="13041" width="20" style="1" customWidth="1"/>
    <col min="13042" max="13052" width="14.7109375" style="1" customWidth="1"/>
    <col min="13053" max="13053" width="13.7109375" style="1" bestFit="1" customWidth="1"/>
    <col min="13054" max="13054" width="13.42578125" style="1" bestFit="1" customWidth="1"/>
    <col min="13055" max="13055" width="13.7109375" style="1" bestFit="1" customWidth="1"/>
    <col min="13056" max="13056" width="14" style="1" bestFit="1" customWidth="1"/>
    <col min="13057" max="13057" width="13.7109375" style="1" bestFit="1" customWidth="1"/>
    <col min="13058" max="13058" width="14.42578125" style="1" bestFit="1" customWidth="1"/>
    <col min="13059" max="13059" width="14.140625" style="1" bestFit="1" customWidth="1"/>
    <col min="13060" max="13060" width="14" style="1" bestFit="1" customWidth="1"/>
    <col min="13061" max="13061" width="13.42578125" style="1" bestFit="1" customWidth="1"/>
    <col min="13062" max="13062" width="13.7109375" style="1" bestFit="1" customWidth="1"/>
    <col min="13063" max="13063" width="14.42578125" style="1" bestFit="1" customWidth="1"/>
    <col min="13064" max="13064" width="14" style="1" bestFit="1" customWidth="1"/>
    <col min="13065" max="13065" width="14.140625" style="1" bestFit="1" customWidth="1"/>
    <col min="13066" max="13067" width="14.42578125" style="1" bestFit="1" customWidth="1"/>
    <col min="13068" max="13068" width="14" style="1" bestFit="1" customWidth="1"/>
    <col min="13069" max="13070" width="14.140625" style="1" bestFit="1" customWidth="1"/>
    <col min="13071" max="13071" width="14.42578125" style="1" bestFit="1" customWidth="1"/>
    <col min="13072" max="13074" width="14.140625" style="1" bestFit="1" customWidth="1"/>
    <col min="13075" max="13076" width="14" style="1" bestFit="1" customWidth="1"/>
    <col min="13077" max="13077" width="13.7109375" style="1" bestFit="1" customWidth="1"/>
    <col min="13078" max="13078" width="13.42578125" style="1" bestFit="1" customWidth="1"/>
    <col min="13079" max="13079" width="10.5703125" style="1" bestFit="1" customWidth="1"/>
    <col min="13080" max="13080" width="11.28515625" style="1" bestFit="1" customWidth="1"/>
    <col min="13081" max="13292" width="9.140625" style="1"/>
    <col min="13293" max="13293" width="19.7109375" style="1" customWidth="1"/>
    <col min="13294" max="13295" width="14.7109375" style="1" customWidth="1"/>
    <col min="13296" max="13296" width="18" style="1" customWidth="1"/>
    <col min="13297" max="13297" width="20" style="1" customWidth="1"/>
    <col min="13298" max="13308" width="14.7109375" style="1" customWidth="1"/>
    <col min="13309" max="13309" width="13.7109375" style="1" bestFit="1" customWidth="1"/>
    <col min="13310" max="13310" width="13.42578125" style="1" bestFit="1" customWidth="1"/>
    <col min="13311" max="13311" width="13.7109375" style="1" bestFit="1" customWidth="1"/>
    <col min="13312" max="13312" width="14" style="1" bestFit="1" customWidth="1"/>
    <col min="13313" max="13313" width="13.7109375" style="1" bestFit="1" customWidth="1"/>
    <col min="13314" max="13314" width="14.42578125" style="1" bestFit="1" customWidth="1"/>
    <col min="13315" max="13315" width="14.140625" style="1" bestFit="1" customWidth="1"/>
    <col min="13316" max="13316" width="14" style="1" bestFit="1" customWidth="1"/>
    <col min="13317" max="13317" width="13.42578125" style="1" bestFit="1" customWidth="1"/>
    <col min="13318" max="13318" width="13.7109375" style="1" bestFit="1" customWidth="1"/>
    <col min="13319" max="13319" width="14.42578125" style="1" bestFit="1" customWidth="1"/>
    <col min="13320" max="13320" width="14" style="1" bestFit="1" customWidth="1"/>
    <col min="13321" max="13321" width="14.140625" style="1" bestFit="1" customWidth="1"/>
    <col min="13322" max="13323" width="14.42578125" style="1" bestFit="1" customWidth="1"/>
    <col min="13324" max="13324" width="14" style="1" bestFit="1" customWidth="1"/>
    <col min="13325" max="13326" width="14.140625" style="1" bestFit="1" customWidth="1"/>
    <col min="13327" max="13327" width="14.42578125" style="1" bestFit="1" customWidth="1"/>
    <col min="13328" max="13330" width="14.140625" style="1" bestFit="1" customWidth="1"/>
    <col min="13331" max="13332" width="14" style="1" bestFit="1" customWidth="1"/>
    <col min="13333" max="13333" width="13.7109375" style="1" bestFit="1" customWidth="1"/>
    <col min="13334" max="13334" width="13.42578125" style="1" bestFit="1" customWidth="1"/>
    <col min="13335" max="13335" width="10.5703125" style="1" bestFit="1" customWidth="1"/>
    <col min="13336" max="13336" width="11.28515625" style="1" bestFit="1" customWidth="1"/>
    <col min="13337" max="13548" width="9.140625" style="1"/>
    <col min="13549" max="13549" width="19.7109375" style="1" customWidth="1"/>
    <col min="13550" max="13551" width="14.7109375" style="1" customWidth="1"/>
    <col min="13552" max="13552" width="18" style="1" customWidth="1"/>
    <col min="13553" max="13553" width="20" style="1" customWidth="1"/>
    <col min="13554" max="13564" width="14.7109375" style="1" customWidth="1"/>
    <col min="13565" max="13565" width="13.7109375" style="1" bestFit="1" customWidth="1"/>
    <col min="13566" max="13566" width="13.42578125" style="1" bestFit="1" customWidth="1"/>
    <col min="13567" max="13567" width="13.7109375" style="1" bestFit="1" customWidth="1"/>
    <col min="13568" max="13568" width="14" style="1" bestFit="1" customWidth="1"/>
    <col min="13569" max="13569" width="13.7109375" style="1" bestFit="1" customWidth="1"/>
    <col min="13570" max="13570" width="14.42578125" style="1" bestFit="1" customWidth="1"/>
    <col min="13571" max="13571" width="14.140625" style="1" bestFit="1" customWidth="1"/>
    <col min="13572" max="13572" width="14" style="1" bestFit="1" customWidth="1"/>
    <col min="13573" max="13573" width="13.42578125" style="1" bestFit="1" customWidth="1"/>
    <col min="13574" max="13574" width="13.7109375" style="1" bestFit="1" customWidth="1"/>
    <col min="13575" max="13575" width="14.42578125" style="1" bestFit="1" customWidth="1"/>
    <col min="13576" max="13576" width="14" style="1" bestFit="1" customWidth="1"/>
    <col min="13577" max="13577" width="14.140625" style="1" bestFit="1" customWidth="1"/>
    <col min="13578" max="13579" width="14.42578125" style="1" bestFit="1" customWidth="1"/>
    <col min="13580" max="13580" width="14" style="1" bestFit="1" customWidth="1"/>
    <col min="13581" max="13582" width="14.140625" style="1" bestFit="1" customWidth="1"/>
    <col min="13583" max="13583" width="14.42578125" style="1" bestFit="1" customWidth="1"/>
    <col min="13584" max="13586" width="14.140625" style="1" bestFit="1" customWidth="1"/>
    <col min="13587" max="13588" width="14" style="1" bestFit="1" customWidth="1"/>
    <col min="13589" max="13589" width="13.7109375" style="1" bestFit="1" customWidth="1"/>
    <col min="13590" max="13590" width="13.42578125" style="1" bestFit="1" customWidth="1"/>
    <col min="13591" max="13591" width="10.5703125" style="1" bestFit="1" customWidth="1"/>
    <col min="13592" max="13592" width="11.28515625" style="1" bestFit="1" customWidth="1"/>
    <col min="13593" max="13804" width="9.140625" style="1"/>
    <col min="13805" max="13805" width="19.7109375" style="1" customWidth="1"/>
    <col min="13806" max="13807" width="14.7109375" style="1" customWidth="1"/>
    <col min="13808" max="13808" width="18" style="1" customWidth="1"/>
    <col min="13809" max="13809" width="20" style="1" customWidth="1"/>
    <col min="13810" max="13820" width="14.7109375" style="1" customWidth="1"/>
    <col min="13821" max="13821" width="13.7109375" style="1" bestFit="1" customWidth="1"/>
    <col min="13822" max="13822" width="13.42578125" style="1" bestFit="1" customWidth="1"/>
    <col min="13823" max="13823" width="13.7109375" style="1" bestFit="1" customWidth="1"/>
    <col min="13824" max="13824" width="14" style="1" bestFit="1" customWidth="1"/>
    <col min="13825" max="13825" width="13.7109375" style="1" bestFit="1" customWidth="1"/>
    <col min="13826" max="13826" width="14.42578125" style="1" bestFit="1" customWidth="1"/>
    <col min="13827" max="13827" width="14.140625" style="1" bestFit="1" customWidth="1"/>
    <col min="13828" max="13828" width="14" style="1" bestFit="1" customWidth="1"/>
    <col min="13829" max="13829" width="13.42578125" style="1" bestFit="1" customWidth="1"/>
    <col min="13830" max="13830" width="13.7109375" style="1" bestFit="1" customWidth="1"/>
    <col min="13831" max="13831" width="14.42578125" style="1" bestFit="1" customWidth="1"/>
    <col min="13832" max="13832" width="14" style="1" bestFit="1" customWidth="1"/>
    <col min="13833" max="13833" width="14.140625" style="1" bestFit="1" customWidth="1"/>
    <col min="13834" max="13835" width="14.42578125" style="1" bestFit="1" customWidth="1"/>
    <col min="13836" max="13836" width="14" style="1" bestFit="1" customWidth="1"/>
    <col min="13837" max="13838" width="14.140625" style="1" bestFit="1" customWidth="1"/>
    <col min="13839" max="13839" width="14.42578125" style="1" bestFit="1" customWidth="1"/>
    <col min="13840" max="13842" width="14.140625" style="1" bestFit="1" customWidth="1"/>
    <col min="13843" max="13844" width="14" style="1" bestFit="1" customWidth="1"/>
    <col min="13845" max="13845" width="13.7109375" style="1" bestFit="1" customWidth="1"/>
    <col min="13846" max="13846" width="13.42578125" style="1" bestFit="1" customWidth="1"/>
    <col min="13847" max="13847" width="10.5703125" style="1" bestFit="1" customWidth="1"/>
    <col min="13848" max="13848" width="11.28515625" style="1" bestFit="1" customWidth="1"/>
    <col min="13849" max="14060" width="9.140625" style="1"/>
    <col min="14061" max="14061" width="19.7109375" style="1" customWidth="1"/>
    <col min="14062" max="14063" width="14.7109375" style="1" customWidth="1"/>
    <col min="14064" max="14064" width="18" style="1" customWidth="1"/>
    <col min="14065" max="14065" width="20" style="1" customWidth="1"/>
    <col min="14066" max="14076" width="14.7109375" style="1" customWidth="1"/>
    <col min="14077" max="14077" width="13.7109375" style="1" bestFit="1" customWidth="1"/>
    <col min="14078" max="14078" width="13.42578125" style="1" bestFit="1" customWidth="1"/>
    <col min="14079" max="14079" width="13.7109375" style="1" bestFit="1" customWidth="1"/>
    <col min="14080" max="14080" width="14" style="1" bestFit="1" customWidth="1"/>
    <col min="14081" max="14081" width="13.7109375" style="1" bestFit="1" customWidth="1"/>
    <col min="14082" max="14082" width="14.42578125" style="1" bestFit="1" customWidth="1"/>
    <col min="14083" max="14083" width="14.140625" style="1" bestFit="1" customWidth="1"/>
    <col min="14084" max="14084" width="14" style="1" bestFit="1" customWidth="1"/>
    <col min="14085" max="14085" width="13.42578125" style="1" bestFit="1" customWidth="1"/>
    <col min="14086" max="14086" width="13.7109375" style="1" bestFit="1" customWidth="1"/>
    <col min="14087" max="14087" width="14.42578125" style="1" bestFit="1" customWidth="1"/>
    <col min="14088" max="14088" width="14" style="1" bestFit="1" customWidth="1"/>
    <col min="14089" max="14089" width="14.140625" style="1" bestFit="1" customWidth="1"/>
    <col min="14090" max="14091" width="14.42578125" style="1" bestFit="1" customWidth="1"/>
    <col min="14092" max="14092" width="14" style="1" bestFit="1" customWidth="1"/>
    <col min="14093" max="14094" width="14.140625" style="1" bestFit="1" customWidth="1"/>
    <col min="14095" max="14095" width="14.42578125" style="1" bestFit="1" customWidth="1"/>
    <col min="14096" max="14098" width="14.140625" style="1" bestFit="1" customWidth="1"/>
    <col min="14099" max="14100" width="14" style="1" bestFit="1" customWidth="1"/>
    <col min="14101" max="14101" width="13.7109375" style="1" bestFit="1" customWidth="1"/>
    <col min="14102" max="14102" width="13.42578125" style="1" bestFit="1" customWidth="1"/>
    <col min="14103" max="14103" width="10.5703125" style="1" bestFit="1" customWidth="1"/>
    <col min="14104" max="14104" width="11.28515625" style="1" bestFit="1" customWidth="1"/>
    <col min="14105" max="14316" width="9.140625" style="1"/>
    <col min="14317" max="14317" width="19.7109375" style="1" customWidth="1"/>
    <col min="14318" max="14319" width="14.7109375" style="1" customWidth="1"/>
    <col min="14320" max="14320" width="18" style="1" customWidth="1"/>
    <col min="14321" max="14321" width="20" style="1" customWidth="1"/>
    <col min="14322" max="14332" width="14.7109375" style="1" customWidth="1"/>
    <col min="14333" max="14333" width="13.7109375" style="1" bestFit="1" customWidth="1"/>
    <col min="14334" max="14334" width="13.42578125" style="1" bestFit="1" customWidth="1"/>
    <col min="14335" max="14335" width="13.7109375" style="1" bestFit="1" customWidth="1"/>
    <col min="14336" max="14336" width="14" style="1" bestFit="1" customWidth="1"/>
    <col min="14337" max="14337" width="13.7109375" style="1" bestFit="1" customWidth="1"/>
    <col min="14338" max="14338" width="14.42578125" style="1" bestFit="1" customWidth="1"/>
    <col min="14339" max="14339" width="14.140625" style="1" bestFit="1" customWidth="1"/>
    <col min="14340" max="14340" width="14" style="1" bestFit="1" customWidth="1"/>
    <col min="14341" max="14341" width="13.42578125" style="1" bestFit="1" customWidth="1"/>
    <col min="14342" max="14342" width="13.7109375" style="1" bestFit="1" customWidth="1"/>
    <col min="14343" max="14343" width="14.42578125" style="1" bestFit="1" customWidth="1"/>
    <col min="14344" max="14344" width="14" style="1" bestFit="1" customWidth="1"/>
    <col min="14345" max="14345" width="14.140625" style="1" bestFit="1" customWidth="1"/>
    <col min="14346" max="14347" width="14.42578125" style="1" bestFit="1" customWidth="1"/>
    <col min="14348" max="14348" width="14" style="1" bestFit="1" customWidth="1"/>
    <col min="14349" max="14350" width="14.140625" style="1" bestFit="1" customWidth="1"/>
    <col min="14351" max="14351" width="14.42578125" style="1" bestFit="1" customWidth="1"/>
    <col min="14352" max="14354" width="14.140625" style="1" bestFit="1" customWidth="1"/>
    <col min="14355" max="14356" width="14" style="1" bestFit="1" customWidth="1"/>
    <col min="14357" max="14357" width="13.7109375" style="1" bestFit="1" customWidth="1"/>
    <col min="14358" max="14358" width="13.42578125" style="1" bestFit="1" customWidth="1"/>
    <col min="14359" max="14359" width="10.5703125" style="1" bestFit="1" customWidth="1"/>
    <col min="14360" max="14360" width="11.28515625" style="1" bestFit="1" customWidth="1"/>
    <col min="14361" max="14572" width="9.140625" style="1"/>
    <col min="14573" max="14573" width="19.7109375" style="1" customWidth="1"/>
    <col min="14574" max="14575" width="14.7109375" style="1" customWidth="1"/>
    <col min="14576" max="14576" width="18" style="1" customWidth="1"/>
    <col min="14577" max="14577" width="20" style="1" customWidth="1"/>
    <col min="14578" max="14588" width="14.7109375" style="1" customWidth="1"/>
    <col min="14589" max="14589" width="13.7109375" style="1" bestFit="1" customWidth="1"/>
    <col min="14590" max="14590" width="13.42578125" style="1" bestFit="1" customWidth="1"/>
    <col min="14591" max="14591" width="13.7109375" style="1" bestFit="1" customWidth="1"/>
    <col min="14592" max="14592" width="14" style="1" bestFit="1" customWidth="1"/>
    <col min="14593" max="14593" width="13.7109375" style="1" bestFit="1" customWidth="1"/>
    <col min="14594" max="14594" width="14.42578125" style="1" bestFit="1" customWidth="1"/>
    <col min="14595" max="14595" width="14.140625" style="1" bestFit="1" customWidth="1"/>
    <col min="14596" max="14596" width="14" style="1" bestFit="1" customWidth="1"/>
    <col min="14597" max="14597" width="13.42578125" style="1" bestFit="1" customWidth="1"/>
    <col min="14598" max="14598" width="13.7109375" style="1" bestFit="1" customWidth="1"/>
    <col min="14599" max="14599" width="14.42578125" style="1" bestFit="1" customWidth="1"/>
    <col min="14600" max="14600" width="14" style="1" bestFit="1" customWidth="1"/>
    <col min="14601" max="14601" width="14.140625" style="1" bestFit="1" customWidth="1"/>
    <col min="14602" max="14603" width="14.42578125" style="1" bestFit="1" customWidth="1"/>
    <col min="14604" max="14604" width="14" style="1" bestFit="1" customWidth="1"/>
    <col min="14605" max="14606" width="14.140625" style="1" bestFit="1" customWidth="1"/>
    <col min="14607" max="14607" width="14.42578125" style="1" bestFit="1" customWidth="1"/>
    <col min="14608" max="14610" width="14.140625" style="1" bestFit="1" customWidth="1"/>
    <col min="14611" max="14612" width="14" style="1" bestFit="1" customWidth="1"/>
    <col min="14613" max="14613" width="13.7109375" style="1" bestFit="1" customWidth="1"/>
    <col min="14614" max="14614" width="13.42578125" style="1" bestFit="1" customWidth="1"/>
    <col min="14615" max="14615" width="10.5703125" style="1" bestFit="1" customWidth="1"/>
    <col min="14616" max="14616" width="11.28515625" style="1" bestFit="1" customWidth="1"/>
    <col min="14617" max="14828" width="9.140625" style="1"/>
    <col min="14829" max="14829" width="19.7109375" style="1" customWidth="1"/>
    <col min="14830" max="14831" width="14.7109375" style="1" customWidth="1"/>
    <col min="14832" max="14832" width="18" style="1" customWidth="1"/>
    <col min="14833" max="14833" width="20" style="1" customWidth="1"/>
    <col min="14834" max="14844" width="14.7109375" style="1" customWidth="1"/>
    <col min="14845" max="14845" width="13.7109375" style="1" bestFit="1" customWidth="1"/>
    <col min="14846" max="14846" width="13.42578125" style="1" bestFit="1" customWidth="1"/>
    <col min="14847" max="14847" width="13.7109375" style="1" bestFit="1" customWidth="1"/>
    <col min="14848" max="14848" width="14" style="1" bestFit="1" customWidth="1"/>
    <col min="14849" max="14849" width="13.7109375" style="1" bestFit="1" customWidth="1"/>
    <col min="14850" max="14850" width="14.42578125" style="1" bestFit="1" customWidth="1"/>
    <col min="14851" max="14851" width="14.140625" style="1" bestFit="1" customWidth="1"/>
    <col min="14852" max="14852" width="14" style="1" bestFit="1" customWidth="1"/>
    <col min="14853" max="14853" width="13.42578125" style="1" bestFit="1" customWidth="1"/>
    <col min="14854" max="14854" width="13.7109375" style="1" bestFit="1" customWidth="1"/>
    <col min="14855" max="14855" width="14.42578125" style="1" bestFit="1" customWidth="1"/>
    <col min="14856" max="14856" width="14" style="1" bestFit="1" customWidth="1"/>
    <col min="14857" max="14857" width="14.140625" style="1" bestFit="1" customWidth="1"/>
    <col min="14858" max="14859" width="14.42578125" style="1" bestFit="1" customWidth="1"/>
    <col min="14860" max="14860" width="14" style="1" bestFit="1" customWidth="1"/>
    <col min="14861" max="14862" width="14.140625" style="1" bestFit="1" customWidth="1"/>
    <col min="14863" max="14863" width="14.42578125" style="1" bestFit="1" customWidth="1"/>
    <col min="14864" max="14866" width="14.140625" style="1" bestFit="1" customWidth="1"/>
    <col min="14867" max="14868" width="14" style="1" bestFit="1" customWidth="1"/>
    <col min="14869" max="14869" width="13.7109375" style="1" bestFit="1" customWidth="1"/>
    <col min="14870" max="14870" width="13.42578125" style="1" bestFit="1" customWidth="1"/>
    <col min="14871" max="14871" width="10.5703125" style="1" bestFit="1" customWidth="1"/>
    <col min="14872" max="14872" width="11.28515625" style="1" bestFit="1" customWidth="1"/>
    <col min="14873" max="15084" width="9.140625" style="1"/>
    <col min="15085" max="15085" width="19.7109375" style="1" customWidth="1"/>
    <col min="15086" max="15087" width="14.7109375" style="1" customWidth="1"/>
    <col min="15088" max="15088" width="18" style="1" customWidth="1"/>
    <col min="15089" max="15089" width="20" style="1" customWidth="1"/>
    <col min="15090" max="15100" width="14.7109375" style="1" customWidth="1"/>
    <col min="15101" max="15101" width="13.7109375" style="1" bestFit="1" customWidth="1"/>
    <col min="15102" max="15102" width="13.42578125" style="1" bestFit="1" customWidth="1"/>
    <col min="15103" max="15103" width="13.7109375" style="1" bestFit="1" customWidth="1"/>
    <col min="15104" max="15104" width="14" style="1" bestFit="1" customWidth="1"/>
    <col min="15105" max="15105" width="13.7109375" style="1" bestFit="1" customWidth="1"/>
    <col min="15106" max="15106" width="14.42578125" style="1" bestFit="1" customWidth="1"/>
    <col min="15107" max="15107" width="14.140625" style="1" bestFit="1" customWidth="1"/>
    <col min="15108" max="15108" width="14" style="1" bestFit="1" customWidth="1"/>
    <col min="15109" max="15109" width="13.42578125" style="1" bestFit="1" customWidth="1"/>
    <col min="15110" max="15110" width="13.7109375" style="1" bestFit="1" customWidth="1"/>
    <col min="15111" max="15111" width="14.42578125" style="1" bestFit="1" customWidth="1"/>
    <col min="15112" max="15112" width="14" style="1" bestFit="1" customWidth="1"/>
    <col min="15113" max="15113" width="14.140625" style="1" bestFit="1" customWidth="1"/>
    <col min="15114" max="15115" width="14.42578125" style="1" bestFit="1" customWidth="1"/>
    <col min="15116" max="15116" width="14" style="1" bestFit="1" customWidth="1"/>
    <col min="15117" max="15118" width="14.140625" style="1" bestFit="1" customWidth="1"/>
    <col min="15119" max="15119" width="14.42578125" style="1" bestFit="1" customWidth="1"/>
    <col min="15120" max="15122" width="14.140625" style="1" bestFit="1" customWidth="1"/>
    <col min="15123" max="15124" width="14" style="1" bestFit="1" customWidth="1"/>
    <col min="15125" max="15125" width="13.7109375" style="1" bestFit="1" customWidth="1"/>
    <col min="15126" max="15126" width="13.42578125" style="1" bestFit="1" customWidth="1"/>
    <col min="15127" max="15127" width="10.5703125" style="1" bestFit="1" customWidth="1"/>
    <col min="15128" max="15128" width="11.28515625" style="1" bestFit="1" customWidth="1"/>
    <col min="15129" max="15340" width="9.140625" style="1"/>
    <col min="15341" max="15341" width="19.7109375" style="1" customWidth="1"/>
    <col min="15342" max="15343" width="14.7109375" style="1" customWidth="1"/>
    <col min="15344" max="15344" width="18" style="1" customWidth="1"/>
    <col min="15345" max="15345" width="20" style="1" customWidth="1"/>
    <col min="15346" max="15356" width="14.7109375" style="1" customWidth="1"/>
    <col min="15357" max="15357" width="13.7109375" style="1" bestFit="1" customWidth="1"/>
    <col min="15358" max="15358" width="13.42578125" style="1" bestFit="1" customWidth="1"/>
    <col min="15359" max="15359" width="13.7109375" style="1" bestFit="1" customWidth="1"/>
    <col min="15360" max="15360" width="14" style="1" bestFit="1" customWidth="1"/>
    <col min="15361" max="15361" width="13.7109375" style="1" bestFit="1" customWidth="1"/>
    <col min="15362" max="15362" width="14.42578125" style="1" bestFit="1" customWidth="1"/>
    <col min="15363" max="15363" width="14.140625" style="1" bestFit="1" customWidth="1"/>
    <col min="15364" max="15364" width="14" style="1" bestFit="1" customWidth="1"/>
    <col min="15365" max="15365" width="13.42578125" style="1" bestFit="1" customWidth="1"/>
    <col min="15366" max="15366" width="13.7109375" style="1" bestFit="1" customWidth="1"/>
    <col min="15367" max="15367" width="14.42578125" style="1" bestFit="1" customWidth="1"/>
    <col min="15368" max="15368" width="14" style="1" bestFit="1" customWidth="1"/>
    <col min="15369" max="15369" width="14.140625" style="1" bestFit="1" customWidth="1"/>
    <col min="15370" max="15371" width="14.42578125" style="1" bestFit="1" customWidth="1"/>
    <col min="15372" max="15372" width="14" style="1" bestFit="1" customWidth="1"/>
    <col min="15373" max="15374" width="14.140625" style="1" bestFit="1" customWidth="1"/>
    <col min="15375" max="15375" width="14.42578125" style="1" bestFit="1" customWidth="1"/>
    <col min="15376" max="15378" width="14.140625" style="1" bestFit="1" customWidth="1"/>
    <col min="15379" max="15380" width="14" style="1" bestFit="1" customWidth="1"/>
    <col min="15381" max="15381" width="13.7109375" style="1" bestFit="1" customWidth="1"/>
    <col min="15382" max="15382" width="13.42578125" style="1" bestFit="1" customWidth="1"/>
    <col min="15383" max="15383" width="10.5703125" style="1" bestFit="1" customWidth="1"/>
    <col min="15384" max="15384" width="11.28515625" style="1" bestFit="1" customWidth="1"/>
    <col min="15385" max="15596" width="9.140625" style="1"/>
    <col min="15597" max="15597" width="19.7109375" style="1" customWidth="1"/>
    <col min="15598" max="15599" width="14.7109375" style="1" customWidth="1"/>
    <col min="15600" max="15600" width="18" style="1" customWidth="1"/>
    <col min="15601" max="15601" width="20" style="1" customWidth="1"/>
    <col min="15602" max="15612" width="14.7109375" style="1" customWidth="1"/>
    <col min="15613" max="15613" width="13.7109375" style="1" bestFit="1" customWidth="1"/>
    <col min="15614" max="15614" width="13.42578125" style="1" bestFit="1" customWidth="1"/>
    <col min="15615" max="15615" width="13.7109375" style="1" bestFit="1" customWidth="1"/>
    <col min="15616" max="15616" width="14" style="1" bestFit="1" customWidth="1"/>
    <col min="15617" max="15617" width="13.7109375" style="1" bestFit="1" customWidth="1"/>
    <col min="15618" max="15618" width="14.42578125" style="1" bestFit="1" customWidth="1"/>
    <col min="15619" max="15619" width="14.140625" style="1" bestFit="1" customWidth="1"/>
    <col min="15620" max="15620" width="14" style="1" bestFit="1" customWidth="1"/>
    <col min="15621" max="15621" width="13.42578125" style="1" bestFit="1" customWidth="1"/>
    <col min="15622" max="15622" width="13.7109375" style="1" bestFit="1" customWidth="1"/>
    <col min="15623" max="15623" width="14.42578125" style="1" bestFit="1" customWidth="1"/>
    <col min="15624" max="15624" width="14" style="1" bestFit="1" customWidth="1"/>
    <col min="15625" max="15625" width="14.140625" style="1" bestFit="1" customWidth="1"/>
    <col min="15626" max="15627" width="14.42578125" style="1" bestFit="1" customWidth="1"/>
    <col min="15628" max="15628" width="14" style="1" bestFit="1" customWidth="1"/>
    <col min="15629" max="15630" width="14.140625" style="1" bestFit="1" customWidth="1"/>
    <col min="15631" max="15631" width="14.42578125" style="1" bestFit="1" customWidth="1"/>
    <col min="15632" max="15634" width="14.140625" style="1" bestFit="1" customWidth="1"/>
    <col min="15635" max="15636" width="14" style="1" bestFit="1" customWidth="1"/>
    <col min="15637" max="15637" width="13.7109375" style="1" bestFit="1" customWidth="1"/>
    <col min="15638" max="15638" width="13.42578125" style="1" bestFit="1" customWidth="1"/>
    <col min="15639" max="15639" width="10.5703125" style="1" bestFit="1" customWidth="1"/>
    <col min="15640" max="15640" width="11.28515625" style="1" bestFit="1" customWidth="1"/>
    <col min="15641" max="15852" width="9.140625" style="1"/>
    <col min="15853" max="15853" width="19.7109375" style="1" customWidth="1"/>
    <col min="15854" max="15855" width="14.7109375" style="1" customWidth="1"/>
    <col min="15856" max="15856" width="18" style="1" customWidth="1"/>
    <col min="15857" max="15857" width="20" style="1" customWidth="1"/>
    <col min="15858" max="15868" width="14.7109375" style="1" customWidth="1"/>
    <col min="15869" max="15869" width="13.7109375" style="1" bestFit="1" customWidth="1"/>
    <col min="15870" max="15870" width="13.42578125" style="1" bestFit="1" customWidth="1"/>
    <col min="15871" max="15871" width="13.7109375" style="1" bestFit="1" customWidth="1"/>
    <col min="15872" max="15872" width="14" style="1" bestFit="1" customWidth="1"/>
    <col min="15873" max="15873" width="13.7109375" style="1" bestFit="1" customWidth="1"/>
    <col min="15874" max="15874" width="14.42578125" style="1" bestFit="1" customWidth="1"/>
    <col min="15875" max="15875" width="14.140625" style="1" bestFit="1" customWidth="1"/>
    <col min="15876" max="15876" width="14" style="1" bestFit="1" customWidth="1"/>
    <col min="15877" max="15877" width="13.42578125" style="1" bestFit="1" customWidth="1"/>
    <col min="15878" max="15878" width="13.7109375" style="1" bestFit="1" customWidth="1"/>
    <col min="15879" max="15879" width="14.42578125" style="1" bestFit="1" customWidth="1"/>
    <col min="15880" max="15880" width="14" style="1" bestFit="1" customWidth="1"/>
    <col min="15881" max="15881" width="14.140625" style="1" bestFit="1" customWidth="1"/>
    <col min="15882" max="15883" width="14.42578125" style="1" bestFit="1" customWidth="1"/>
    <col min="15884" max="15884" width="14" style="1" bestFit="1" customWidth="1"/>
    <col min="15885" max="15886" width="14.140625" style="1" bestFit="1" customWidth="1"/>
    <col min="15887" max="15887" width="14.42578125" style="1" bestFit="1" customWidth="1"/>
    <col min="15888" max="15890" width="14.140625" style="1" bestFit="1" customWidth="1"/>
    <col min="15891" max="15892" width="14" style="1" bestFit="1" customWidth="1"/>
    <col min="15893" max="15893" width="13.7109375" style="1" bestFit="1" customWidth="1"/>
    <col min="15894" max="15894" width="13.42578125" style="1" bestFit="1" customWidth="1"/>
    <col min="15895" max="15895" width="10.5703125" style="1" bestFit="1" customWidth="1"/>
    <col min="15896" max="15896" width="11.28515625" style="1" bestFit="1" customWidth="1"/>
    <col min="15897" max="16108" width="9.140625" style="1"/>
    <col min="16109" max="16109" width="19.7109375" style="1" customWidth="1"/>
    <col min="16110" max="16111" width="14.7109375" style="1" customWidth="1"/>
    <col min="16112" max="16112" width="18" style="1" customWidth="1"/>
    <col min="16113" max="16113" width="20" style="1" customWidth="1"/>
    <col min="16114" max="16124" width="14.7109375" style="1" customWidth="1"/>
    <col min="16125" max="16125" width="13.7109375" style="1" bestFit="1" customWidth="1"/>
    <col min="16126" max="16126" width="13.42578125" style="1" bestFit="1" customWidth="1"/>
    <col min="16127" max="16127" width="13.7109375" style="1" bestFit="1" customWidth="1"/>
    <col min="16128" max="16128" width="14" style="1" bestFit="1" customWidth="1"/>
    <col min="16129" max="16129" width="13.7109375" style="1" bestFit="1" customWidth="1"/>
    <col min="16130" max="16130" width="14.42578125" style="1" bestFit="1" customWidth="1"/>
    <col min="16131" max="16131" width="14.140625" style="1" bestFit="1" customWidth="1"/>
    <col min="16132" max="16132" width="14" style="1" bestFit="1" customWidth="1"/>
    <col min="16133" max="16133" width="13.42578125" style="1" bestFit="1" customWidth="1"/>
    <col min="16134" max="16134" width="13.7109375" style="1" bestFit="1" customWidth="1"/>
    <col min="16135" max="16135" width="14.42578125" style="1" bestFit="1" customWidth="1"/>
    <col min="16136" max="16136" width="14" style="1" bestFit="1" customWidth="1"/>
    <col min="16137" max="16137" width="14.140625" style="1" bestFit="1" customWidth="1"/>
    <col min="16138" max="16139" width="14.42578125" style="1" bestFit="1" customWidth="1"/>
    <col min="16140" max="16140" width="14" style="1" bestFit="1" customWidth="1"/>
    <col min="16141" max="16142" width="14.140625" style="1" bestFit="1" customWidth="1"/>
    <col min="16143" max="16143" width="14.42578125" style="1" bestFit="1" customWidth="1"/>
    <col min="16144" max="16146" width="14.140625" style="1" bestFit="1" customWidth="1"/>
    <col min="16147" max="16148" width="14" style="1" bestFit="1" customWidth="1"/>
    <col min="16149" max="16149" width="13.7109375" style="1" bestFit="1" customWidth="1"/>
    <col min="16150" max="16150" width="13.42578125" style="1" bestFit="1" customWidth="1"/>
    <col min="16151" max="16151" width="10.5703125" style="1" bestFit="1" customWidth="1"/>
    <col min="16152" max="16152" width="11.28515625" style="1" bestFit="1" customWidth="1"/>
    <col min="16153" max="16384" width="9.140625" style="1"/>
  </cols>
  <sheetData>
    <row r="1" spans="1:19" ht="54" customHeight="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2.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8" customHeight="1" thickBo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8" customHeight="1" thickBot="1" x14ac:dyDescent="0.3">
      <c r="A4" s="8" t="s">
        <v>0</v>
      </c>
      <c r="B4" s="7"/>
      <c r="C4" s="200"/>
      <c r="D4" s="201"/>
      <c r="E4" s="202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8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8" customHeight="1" x14ac:dyDescent="0.25">
      <c r="A6" s="9" t="s">
        <v>136</v>
      </c>
      <c r="B6" s="10"/>
      <c r="C6" s="10"/>
      <c r="D6" s="10"/>
      <c r="E6" s="1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18" customHeight="1" x14ac:dyDescent="0.25">
      <c r="A7" s="12"/>
      <c r="B7" s="7"/>
      <c r="C7" s="7"/>
      <c r="D7" s="7"/>
      <c r="E7" s="7"/>
      <c r="F7" s="7"/>
      <c r="G7" s="7"/>
      <c r="H7" s="13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8" customHeight="1" x14ac:dyDescent="0.25">
      <c r="A8" s="12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8" customHeight="1" x14ac:dyDescent="0.25">
      <c r="A9" s="14" t="s">
        <v>137</v>
      </c>
      <c r="B9" s="15"/>
      <c r="C9" s="15"/>
      <c r="D9" s="15"/>
      <c r="E9" s="16"/>
      <c r="F9" s="7"/>
      <c r="G9" s="7"/>
      <c r="H9" s="1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8" customHeight="1" x14ac:dyDescent="0.25">
      <c r="A10" s="18" t="s">
        <v>138</v>
      </c>
      <c r="B10" s="12"/>
      <c r="C10" s="12"/>
      <c r="D10" s="12"/>
      <c r="E10" s="19">
        <v>0.02</v>
      </c>
      <c r="F10" s="7"/>
      <c r="G10" s="7"/>
      <c r="H10" s="20"/>
      <c r="I10" s="21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8" hidden="1" customHeight="1" x14ac:dyDescent="0.25">
      <c r="A11" s="18" t="s">
        <v>139</v>
      </c>
      <c r="B11" s="12"/>
      <c r="C11" s="12"/>
      <c r="D11" s="12"/>
      <c r="E11" s="22">
        <v>0.02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ht="18" hidden="1" customHeight="1" x14ac:dyDescent="0.25">
      <c r="A12" s="18" t="s">
        <v>140</v>
      </c>
      <c r="B12" s="12"/>
      <c r="C12" s="12"/>
      <c r="D12" s="12"/>
      <c r="E12" s="23">
        <v>1E-3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hidden="1" customHeight="1" x14ac:dyDescent="0.25">
      <c r="A13" s="18" t="s">
        <v>141</v>
      </c>
      <c r="B13" s="12"/>
      <c r="C13" s="24"/>
      <c r="D13" s="12"/>
      <c r="E13" s="22">
        <v>0.02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ht="18" customHeight="1" x14ac:dyDescent="0.25">
      <c r="A14" s="18" t="s">
        <v>142</v>
      </c>
      <c r="B14" s="12"/>
      <c r="C14" s="12"/>
      <c r="D14" s="12"/>
      <c r="E14" s="22">
        <v>7.0000000000000007E-2</v>
      </c>
      <c r="F14" s="7"/>
      <c r="G14" s="1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ht="18" hidden="1" customHeight="1" x14ac:dyDescent="0.25">
      <c r="A15" s="18" t="s">
        <v>143</v>
      </c>
      <c r="B15" s="12"/>
      <c r="C15" s="12"/>
      <c r="D15" s="12"/>
      <c r="E15" s="22">
        <v>0.15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8" customHeight="1" x14ac:dyDescent="0.25">
      <c r="A16" s="25" t="s">
        <v>144</v>
      </c>
      <c r="B16" s="26"/>
      <c r="C16" s="26"/>
      <c r="D16" s="26"/>
      <c r="E16" s="27">
        <v>0.03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24" ht="36.75" customHeight="1" x14ac:dyDescent="0.25">
      <c r="A17" s="7"/>
      <c r="B17" s="7"/>
      <c r="C17" s="7"/>
      <c r="D17" s="7"/>
      <c r="E17" s="7"/>
      <c r="F17" s="2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24" ht="18" customHeight="1" x14ac:dyDescent="0.25">
      <c r="A18" s="12"/>
      <c r="B18" s="12"/>
      <c r="C18" s="12"/>
      <c r="D18" s="12"/>
      <c r="E18" s="29" t="s">
        <v>145</v>
      </c>
      <c r="F18" s="29" t="s">
        <v>146</v>
      </c>
      <c r="G18" s="29" t="s">
        <v>147</v>
      </c>
      <c r="H18" s="29" t="s">
        <v>148</v>
      </c>
      <c r="I18" s="29" t="s">
        <v>149</v>
      </c>
      <c r="J18" s="29" t="s">
        <v>150</v>
      </c>
      <c r="K18" s="29" t="s">
        <v>151</v>
      </c>
      <c r="L18" s="29" t="s">
        <v>152</v>
      </c>
      <c r="M18" s="29" t="s">
        <v>153</v>
      </c>
      <c r="N18" s="29" t="s">
        <v>154</v>
      </c>
      <c r="O18" s="29" t="s">
        <v>155</v>
      </c>
      <c r="P18" s="29" t="s">
        <v>156</v>
      </c>
      <c r="Q18" s="29" t="s">
        <v>157</v>
      </c>
      <c r="R18" s="29" t="s">
        <v>158</v>
      </c>
      <c r="S18" s="29" t="s">
        <v>159</v>
      </c>
      <c r="T18" s="29" t="s">
        <v>160</v>
      </c>
      <c r="U18" s="29" t="s">
        <v>161</v>
      </c>
      <c r="V18" s="29" t="s">
        <v>162</v>
      </c>
      <c r="W18" s="29" t="s">
        <v>163</v>
      </c>
      <c r="X18" s="29" t="s">
        <v>164</v>
      </c>
    </row>
    <row r="19" spans="1:24" ht="18" customHeight="1" x14ac:dyDescent="0.25">
      <c r="A19" s="30" t="s">
        <v>165</v>
      </c>
      <c r="B19" s="31"/>
      <c r="C19" s="31"/>
      <c r="D19" s="32"/>
      <c r="E19" s="50">
        <f>Annual_Revenue</f>
        <v>0</v>
      </c>
      <c r="F19" s="51">
        <f>E19*(1+E10)</f>
        <v>0</v>
      </c>
      <c r="G19" s="50">
        <f>F19*(1+$E$10)</f>
        <v>0</v>
      </c>
      <c r="H19" s="51">
        <f t="shared" ref="H19:W19" si="0">G19*(1+$E$10)</f>
        <v>0</v>
      </c>
      <c r="I19" s="50">
        <f>H19*(1+$E$10)</f>
        <v>0</v>
      </c>
      <c r="J19" s="51">
        <f t="shared" si="0"/>
        <v>0</v>
      </c>
      <c r="K19" s="50">
        <f t="shared" si="0"/>
        <v>0</v>
      </c>
      <c r="L19" s="51">
        <f t="shared" si="0"/>
        <v>0</v>
      </c>
      <c r="M19" s="50">
        <f t="shared" si="0"/>
        <v>0</v>
      </c>
      <c r="N19" s="51">
        <f t="shared" si="0"/>
        <v>0</v>
      </c>
      <c r="O19" s="50">
        <f t="shared" si="0"/>
        <v>0</v>
      </c>
      <c r="P19" s="51">
        <f t="shared" si="0"/>
        <v>0</v>
      </c>
      <c r="Q19" s="50">
        <f t="shared" si="0"/>
        <v>0</v>
      </c>
      <c r="R19" s="51">
        <f t="shared" si="0"/>
        <v>0</v>
      </c>
      <c r="S19" s="50">
        <f t="shared" si="0"/>
        <v>0</v>
      </c>
      <c r="T19" s="52">
        <f t="shared" si="0"/>
        <v>0</v>
      </c>
      <c r="U19" s="50">
        <f t="shared" si="0"/>
        <v>0</v>
      </c>
      <c r="V19" s="50">
        <f t="shared" si="0"/>
        <v>0</v>
      </c>
      <c r="W19" s="50">
        <f t="shared" si="0"/>
        <v>0</v>
      </c>
      <c r="X19" s="50">
        <f t="shared" ref="X19" si="1">W19*(1+$E$10)</f>
        <v>0</v>
      </c>
    </row>
    <row r="20" spans="1:24" ht="18" customHeight="1" x14ac:dyDescent="0.25">
      <c r="A20" s="18" t="s">
        <v>142</v>
      </c>
      <c r="B20" s="12"/>
      <c r="C20" s="12"/>
      <c r="D20" s="33"/>
      <c r="E20" s="53">
        <f>(-E14*E19)</f>
        <v>0</v>
      </c>
      <c r="F20" s="53">
        <f>(-$E$14*F19)</f>
        <v>0</v>
      </c>
      <c r="G20" s="53">
        <f>(-$E$14*G19)</f>
        <v>0</v>
      </c>
      <c r="H20" s="53">
        <f t="shared" ref="H20:X20" si="2">(-$E$14*H19)</f>
        <v>0</v>
      </c>
      <c r="I20" s="53">
        <f t="shared" si="2"/>
        <v>0</v>
      </c>
      <c r="J20" s="53">
        <f t="shared" si="2"/>
        <v>0</v>
      </c>
      <c r="K20" s="53">
        <f t="shared" si="2"/>
        <v>0</v>
      </c>
      <c r="L20" s="53">
        <f t="shared" si="2"/>
        <v>0</v>
      </c>
      <c r="M20" s="53">
        <f t="shared" si="2"/>
        <v>0</v>
      </c>
      <c r="N20" s="53">
        <f t="shared" si="2"/>
        <v>0</v>
      </c>
      <c r="O20" s="53">
        <f t="shared" si="2"/>
        <v>0</v>
      </c>
      <c r="P20" s="53">
        <f t="shared" si="2"/>
        <v>0</v>
      </c>
      <c r="Q20" s="53">
        <f t="shared" si="2"/>
        <v>0</v>
      </c>
      <c r="R20" s="53">
        <f t="shared" si="2"/>
        <v>0</v>
      </c>
      <c r="S20" s="53">
        <f t="shared" si="2"/>
        <v>0</v>
      </c>
      <c r="T20" s="53">
        <f t="shared" si="2"/>
        <v>0</v>
      </c>
      <c r="U20" s="53">
        <f t="shared" si="2"/>
        <v>0</v>
      </c>
      <c r="V20" s="53">
        <f t="shared" si="2"/>
        <v>0</v>
      </c>
      <c r="W20" s="53">
        <f t="shared" si="2"/>
        <v>0</v>
      </c>
      <c r="X20" s="53">
        <f t="shared" si="2"/>
        <v>0</v>
      </c>
    </row>
    <row r="21" spans="1:24" x14ac:dyDescent="0.25">
      <c r="A21" s="34" t="s">
        <v>166</v>
      </c>
      <c r="B21" s="35"/>
      <c r="C21" s="35"/>
      <c r="D21" s="36"/>
      <c r="E21" s="54">
        <f>SUM(E19:E20)</f>
        <v>0</v>
      </c>
      <c r="F21" s="55">
        <f t="shared" ref="F21:X21" si="3">SUM(F19:F20)</f>
        <v>0</v>
      </c>
      <c r="G21" s="54">
        <f t="shared" si="3"/>
        <v>0</v>
      </c>
      <c r="H21" s="55">
        <f t="shared" si="3"/>
        <v>0</v>
      </c>
      <c r="I21" s="54">
        <f t="shared" si="3"/>
        <v>0</v>
      </c>
      <c r="J21" s="55">
        <f t="shared" si="3"/>
        <v>0</v>
      </c>
      <c r="K21" s="54">
        <f t="shared" si="3"/>
        <v>0</v>
      </c>
      <c r="L21" s="55">
        <f t="shared" si="3"/>
        <v>0</v>
      </c>
      <c r="M21" s="54">
        <f t="shared" si="3"/>
        <v>0</v>
      </c>
      <c r="N21" s="55">
        <f t="shared" si="3"/>
        <v>0</v>
      </c>
      <c r="O21" s="54">
        <f t="shared" si="3"/>
        <v>0</v>
      </c>
      <c r="P21" s="55">
        <f t="shared" si="3"/>
        <v>0</v>
      </c>
      <c r="Q21" s="54">
        <f t="shared" si="3"/>
        <v>0</v>
      </c>
      <c r="R21" s="55">
        <f t="shared" si="3"/>
        <v>0</v>
      </c>
      <c r="S21" s="54">
        <f t="shared" si="3"/>
        <v>0</v>
      </c>
      <c r="T21" s="56">
        <f t="shared" si="3"/>
        <v>0</v>
      </c>
      <c r="U21" s="54">
        <f t="shared" si="3"/>
        <v>0</v>
      </c>
      <c r="V21" s="54">
        <f t="shared" si="3"/>
        <v>0</v>
      </c>
      <c r="W21" s="54">
        <f t="shared" si="3"/>
        <v>0</v>
      </c>
      <c r="X21" s="54">
        <f t="shared" si="3"/>
        <v>0</v>
      </c>
    </row>
    <row r="22" spans="1:24" ht="18" hidden="1" customHeight="1" x14ac:dyDescent="0.25">
      <c r="A22" s="37"/>
      <c r="B22" s="7"/>
      <c r="C22" s="7"/>
      <c r="D22" s="7"/>
      <c r="E22" s="57"/>
      <c r="F22" s="58"/>
      <c r="G22" s="57"/>
      <c r="H22" s="58"/>
      <c r="I22" s="57"/>
      <c r="J22" s="58"/>
      <c r="K22" s="57"/>
      <c r="L22" s="58"/>
      <c r="M22" s="57"/>
      <c r="N22" s="58"/>
      <c r="O22" s="57"/>
      <c r="P22" s="58"/>
      <c r="Q22" s="57"/>
      <c r="R22" s="58"/>
      <c r="S22" s="57"/>
      <c r="T22" s="59"/>
      <c r="U22" s="57"/>
      <c r="V22" s="57"/>
      <c r="W22" s="57"/>
      <c r="X22" s="57"/>
    </row>
    <row r="23" spans="1:24" ht="18" hidden="1" customHeight="1" x14ac:dyDescent="0.25">
      <c r="A23" s="30" t="s">
        <v>166</v>
      </c>
      <c r="B23" s="31"/>
      <c r="C23" s="31"/>
      <c r="D23" s="31"/>
      <c r="E23" s="50">
        <f t="shared" ref="E23:X23" si="4">E21</f>
        <v>0</v>
      </c>
      <c r="F23" s="51">
        <f t="shared" si="4"/>
        <v>0</v>
      </c>
      <c r="G23" s="50">
        <f t="shared" si="4"/>
        <v>0</v>
      </c>
      <c r="H23" s="51">
        <f t="shared" si="4"/>
        <v>0</v>
      </c>
      <c r="I23" s="50">
        <f t="shared" si="4"/>
        <v>0</v>
      </c>
      <c r="J23" s="51">
        <f t="shared" si="4"/>
        <v>0</v>
      </c>
      <c r="K23" s="50">
        <f t="shared" si="4"/>
        <v>0</v>
      </c>
      <c r="L23" s="51">
        <f t="shared" si="4"/>
        <v>0</v>
      </c>
      <c r="M23" s="50">
        <f t="shared" si="4"/>
        <v>0</v>
      </c>
      <c r="N23" s="51">
        <f t="shared" si="4"/>
        <v>0</v>
      </c>
      <c r="O23" s="50">
        <f t="shared" si="4"/>
        <v>0</v>
      </c>
      <c r="P23" s="51">
        <f t="shared" si="4"/>
        <v>0</v>
      </c>
      <c r="Q23" s="50">
        <f t="shared" si="4"/>
        <v>0</v>
      </c>
      <c r="R23" s="51">
        <f t="shared" si="4"/>
        <v>0</v>
      </c>
      <c r="S23" s="50">
        <f t="shared" si="4"/>
        <v>0</v>
      </c>
      <c r="T23" s="52">
        <f t="shared" si="4"/>
        <v>0</v>
      </c>
      <c r="U23" s="50">
        <f t="shared" si="4"/>
        <v>0</v>
      </c>
      <c r="V23" s="50">
        <f t="shared" si="4"/>
        <v>0</v>
      </c>
      <c r="W23" s="50">
        <f t="shared" si="4"/>
        <v>0</v>
      </c>
      <c r="X23" s="50">
        <f t="shared" si="4"/>
        <v>0</v>
      </c>
    </row>
    <row r="24" spans="1:24" ht="18" hidden="1" customHeight="1" x14ac:dyDescent="0.25">
      <c r="A24" s="18" t="str">
        <f>'[1]Operating Expenses and Reserves'!B8</f>
        <v>Administrative Expenses</v>
      </c>
      <c r="B24" s="12"/>
      <c r="C24" s="12"/>
      <c r="D24" s="12"/>
      <c r="E24" s="53"/>
      <c r="F24" s="60">
        <f t="shared" ref="F24:S24" si="5">E24*(1+$E$16)</f>
        <v>0</v>
      </c>
      <c r="G24" s="53">
        <f t="shared" si="5"/>
        <v>0</v>
      </c>
      <c r="H24" s="60">
        <f t="shared" si="5"/>
        <v>0</v>
      </c>
      <c r="I24" s="53">
        <f t="shared" si="5"/>
        <v>0</v>
      </c>
      <c r="J24" s="60">
        <f t="shared" si="5"/>
        <v>0</v>
      </c>
      <c r="K24" s="53">
        <f t="shared" si="5"/>
        <v>0</v>
      </c>
      <c r="L24" s="60">
        <f t="shared" si="5"/>
        <v>0</v>
      </c>
      <c r="M24" s="53">
        <f t="shared" si="5"/>
        <v>0</v>
      </c>
      <c r="N24" s="60">
        <f t="shared" si="5"/>
        <v>0</v>
      </c>
      <c r="O24" s="53">
        <f t="shared" si="5"/>
        <v>0</v>
      </c>
      <c r="P24" s="60">
        <f t="shared" si="5"/>
        <v>0</v>
      </c>
      <c r="Q24" s="53">
        <f t="shared" si="5"/>
        <v>0</v>
      </c>
      <c r="R24" s="60">
        <f t="shared" si="5"/>
        <v>0</v>
      </c>
      <c r="S24" s="53">
        <f t="shared" si="5"/>
        <v>0</v>
      </c>
      <c r="T24" s="61"/>
      <c r="U24" s="53"/>
      <c r="V24" s="53"/>
      <c r="W24" s="53"/>
      <c r="X24" s="53"/>
    </row>
    <row r="25" spans="1:24" x14ac:dyDescent="0.25">
      <c r="A25" s="18" t="s">
        <v>167</v>
      </c>
      <c r="B25" s="12"/>
      <c r="C25" s="12"/>
      <c r="D25" s="12"/>
      <c r="E25" s="53">
        <f>Annual_Operating_Expenses</f>
        <v>0</v>
      </c>
      <c r="F25" s="60">
        <f t="shared" ref="F25:X25" si="6">E25*(1+$E$16)</f>
        <v>0</v>
      </c>
      <c r="G25" s="60">
        <f t="shared" si="6"/>
        <v>0</v>
      </c>
      <c r="H25" s="60">
        <f t="shared" si="6"/>
        <v>0</v>
      </c>
      <c r="I25" s="60">
        <f t="shared" si="6"/>
        <v>0</v>
      </c>
      <c r="J25" s="60">
        <f t="shared" si="6"/>
        <v>0</v>
      </c>
      <c r="K25" s="60">
        <f t="shared" si="6"/>
        <v>0</v>
      </c>
      <c r="L25" s="60">
        <f t="shared" si="6"/>
        <v>0</v>
      </c>
      <c r="M25" s="60">
        <f t="shared" si="6"/>
        <v>0</v>
      </c>
      <c r="N25" s="60">
        <f t="shared" si="6"/>
        <v>0</v>
      </c>
      <c r="O25" s="53">
        <f t="shared" si="6"/>
        <v>0</v>
      </c>
      <c r="P25" s="60">
        <f t="shared" si="6"/>
        <v>0</v>
      </c>
      <c r="Q25" s="53">
        <f t="shared" si="6"/>
        <v>0</v>
      </c>
      <c r="R25" s="60">
        <f t="shared" si="6"/>
        <v>0</v>
      </c>
      <c r="S25" s="53">
        <f t="shared" si="6"/>
        <v>0</v>
      </c>
      <c r="T25" s="53">
        <f t="shared" si="6"/>
        <v>0</v>
      </c>
      <c r="U25" s="53">
        <f t="shared" si="6"/>
        <v>0</v>
      </c>
      <c r="V25" s="53">
        <f t="shared" si="6"/>
        <v>0</v>
      </c>
      <c r="W25" s="53">
        <f t="shared" si="6"/>
        <v>0</v>
      </c>
      <c r="X25" s="53">
        <f t="shared" si="6"/>
        <v>0</v>
      </c>
    </row>
    <row r="26" spans="1:24" ht="18" hidden="1" customHeight="1" x14ac:dyDescent="0.25">
      <c r="A26" s="18" t="str">
        <f>'[1]Operating Expenses and Reserves'!B40</f>
        <v>Utilities</v>
      </c>
      <c r="B26" s="12"/>
      <c r="C26" s="12"/>
      <c r="D26" s="12"/>
      <c r="E26" s="53"/>
      <c r="F26" s="60">
        <f t="shared" ref="F26:S26" si="7">E26*(1+$E$16)</f>
        <v>0</v>
      </c>
      <c r="G26" s="53">
        <f t="shared" si="7"/>
        <v>0</v>
      </c>
      <c r="H26" s="60">
        <f t="shared" si="7"/>
        <v>0</v>
      </c>
      <c r="I26" s="53">
        <f t="shared" si="7"/>
        <v>0</v>
      </c>
      <c r="J26" s="60">
        <f t="shared" si="7"/>
        <v>0</v>
      </c>
      <c r="K26" s="53">
        <f t="shared" si="7"/>
        <v>0</v>
      </c>
      <c r="L26" s="60">
        <f t="shared" si="7"/>
        <v>0</v>
      </c>
      <c r="M26" s="53">
        <f t="shared" si="7"/>
        <v>0</v>
      </c>
      <c r="N26" s="60">
        <f t="shared" si="7"/>
        <v>0</v>
      </c>
      <c r="O26" s="53">
        <f t="shared" si="7"/>
        <v>0</v>
      </c>
      <c r="P26" s="60">
        <f t="shared" si="7"/>
        <v>0</v>
      </c>
      <c r="Q26" s="53">
        <f t="shared" si="7"/>
        <v>0</v>
      </c>
      <c r="R26" s="60">
        <f t="shared" si="7"/>
        <v>0</v>
      </c>
      <c r="S26" s="53">
        <f t="shared" si="7"/>
        <v>0</v>
      </c>
      <c r="T26" s="61">
        <f>S26*(1+$E$16)</f>
        <v>0</v>
      </c>
      <c r="U26" s="53"/>
      <c r="V26" s="53"/>
      <c r="W26" s="53"/>
      <c r="X26" s="53"/>
    </row>
    <row r="27" spans="1:24" ht="18" hidden="1" customHeight="1" x14ac:dyDescent="0.25">
      <c r="A27" s="18" t="s">
        <v>121</v>
      </c>
      <c r="B27" s="12"/>
      <c r="C27" s="12"/>
      <c r="D27" s="12"/>
      <c r="E27" s="53"/>
      <c r="F27" s="60">
        <f t="shared" ref="F27:S27" si="8">E27*(1+$E$16)</f>
        <v>0</v>
      </c>
      <c r="G27" s="53">
        <f t="shared" si="8"/>
        <v>0</v>
      </c>
      <c r="H27" s="60">
        <f t="shared" si="8"/>
        <v>0</v>
      </c>
      <c r="I27" s="53">
        <f t="shared" si="8"/>
        <v>0</v>
      </c>
      <c r="J27" s="60">
        <f t="shared" si="8"/>
        <v>0</v>
      </c>
      <c r="K27" s="53">
        <f t="shared" si="8"/>
        <v>0</v>
      </c>
      <c r="L27" s="60">
        <f t="shared" si="8"/>
        <v>0</v>
      </c>
      <c r="M27" s="53">
        <f t="shared" si="8"/>
        <v>0</v>
      </c>
      <c r="N27" s="60">
        <f t="shared" si="8"/>
        <v>0</v>
      </c>
      <c r="O27" s="53">
        <f t="shared" si="8"/>
        <v>0</v>
      </c>
      <c r="P27" s="60">
        <f t="shared" si="8"/>
        <v>0</v>
      </c>
      <c r="Q27" s="53">
        <f t="shared" si="8"/>
        <v>0</v>
      </c>
      <c r="R27" s="60">
        <f t="shared" si="8"/>
        <v>0</v>
      </c>
      <c r="S27" s="53">
        <f t="shared" si="8"/>
        <v>0</v>
      </c>
      <c r="T27" s="61">
        <f>S27*(1+$E$16)</f>
        <v>0</v>
      </c>
      <c r="U27" s="53"/>
      <c r="V27" s="53"/>
      <c r="W27" s="53"/>
      <c r="X27" s="53"/>
    </row>
    <row r="28" spans="1:24" ht="18" hidden="1" customHeight="1" x14ac:dyDescent="0.25">
      <c r="A28" s="18" t="s">
        <v>168</v>
      </c>
      <c r="B28" s="12"/>
      <c r="C28" s="12"/>
      <c r="D28" s="12"/>
      <c r="E28" s="53"/>
      <c r="F28" s="60">
        <f t="shared" ref="F28:S28" si="9">E28*(1+$E$16)</f>
        <v>0</v>
      </c>
      <c r="G28" s="53">
        <f t="shared" si="9"/>
        <v>0</v>
      </c>
      <c r="H28" s="60">
        <f t="shared" si="9"/>
        <v>0</v>
      </c>
      <c r="I28" s="53">
        <f t="shared" si="9"/>
        <v>0</v>
      </c>
      <c r="J28" s="60">
        <f t="shared" si="9"/>
        <v>0</v>
      </c>
      <c r="K28" s="53">
        <f t="shared" si="9"/>
        <v>0</v>
      </c>
      <c r="L28" s="60">
        <f t="shared" si="9"/>
        <v>0</v>
      </c>
      <c r="M28" s="53">
        <f t="shared" si="9"/>
        <v>0</v>
      </c>
      <c r="N28" s="60">
        <f t="shared" si="9"/>
        <v>0</v>
      </c>
      <c r="O28" s="53">
        <f t="shared" si="9"/>
        <v>0</v>
      </c>
      <c r="P28" s="60">
        <f t="shared" si="9"/>
        <v>0</v>
      </c>
      <c r="Q28" s="53">
        <f t="shared" si="9"/>
        <v>0</v>
      </c>
      <c r="R28" s="60">
        <f t="shared" si="9"/>
        <v>0</v>
      </c>
      <c r="S28" s="53">
        <f t="shared" si="9"/>
        <v>0</v>
      </c>
      <c r="T28" s="61">
        <f>S28*(1+$E$16)</f>
        <v>0</v>
      </c>
      <c r="U28" s="53"/>
      <c r="V28" s="53"/>
      <c r="W28" s="53"/>
      <c r="X28" s="53"/>
    </row>
    <row r="29" spans="1:24" ht="18" customHeight="1" x14ac:dyDescent="0.25">
      <c r="A29" s="34" t="s">
        <v>169</v>
      </c>
      <c r="B29" s="35"/>
      <c r="C29" s="35"/>
      <c r="D29" s="35"/>
      <c r="E29" s="62">
        <f>E21-E25</f>
        <v>0</v>
      </c>
      <c r="F29" s="62">
        <f>F21-F25</f>
        <v>0</v>
      </c>
      <c r="G29" s="62">
        <f>G21-G25</f>
        <v>0</v>
      </c>
      <c r="H29" s="62">
        <f>H21-H25</f>
        <v>0</v>
      </c>
      <c r="I29" s="62">
        <f>I21-I25</f>
        <v>0</v>
      </c>
      <c r="J29" s="62">
        <f t="shared" ref="J29:U29" si="10">J21-J25</f>
        <v>0</v>
      </c>
      <c r="K29" s="62">
        <f t="shared" si="10"/>
        <v>0</v>
      </c>
      <c r="L29" s="62">
        <f>L21-L25</f>
        <v>0</v>
      </c>
      <c r="M29" s="62">
        <f t="shared" si="10"/>
        <v>0</v>
      </c>
      <c r="N29" s="62">
        <f t="shared" si="10"/>
        <v>0</v>
      </c>
      <c r="O29" s="62">
        <f t="shared" si="10"/>
        <v>0</v>
      </c>
      <c r="P29" s="62">
        <f>P21-P25</f>
        <v>0</v>
      </c>
      <c r="Q29" s="62">
        <f t="shared" si="10"/>
        <v>0</v>
      </c>
      <c r="R29" s="62">
        <f>R21-R25</f>
        <v>0</v>
      </c>
      <c r="S29" s="62">
        <f t="shared" si="10"/>
        <v>0</v>
      </c>
      <c r="T29" s="62">
        <f t="shared" si="10"/>
        <v>0</v>
      </c>
      <c r="U29" s="62">
        <f t="shared" si="10"/>
        <v>0</v>
      </c>
      <c r="V29" s="62">
        <f>V21-V25</f>
        <v>0</v>
      </c>
      <c r="W29" s="62">
        <f>W21-W25</f>
        <v>0</v>
      </c>
      <c r="X29" s="62">
        <f>X21-X25</f>
        <v>0</v>
      </c>
    </row>
    <row r="30" spans="1:24" ht="18" hidden="1" customHeight="1" x14ac:dyDescent="0.25">
      <c r="A30" s="38"/>
      <c r="B30" s="7"/>
      <c r="C30" s="7"/>
      <c r="D30" s="7"/>
      <c r="E30" s="63"/>
      <c r="F30" s="64"/>
      <c r="G30" s="63"/>
      <c r="H30" s="64"/>
      <c r="I30" s="63"/>
      <c r="J30" s="64"/>
      <c r="K30" s="63"/>
      <c r="L30" s="64"/>
      <c r="M30" s="63"/>
      <c r="N30" s="64"/>
      <c r="O30" s="63"/>
      <c r="P30" s="64"/>
      <c r="Q30" s="63"/>
      <c r="R30" s="64"/>
      <c r="S30" s="63"/>
      <c r="T30" s="65"/>
      <c r="U30" s="63"/>
      <c r="V30" s="63"/>
      <c r="W30" s="63"/>
      <c r="X30" s="63"/>
    </row>
    <row r="31" spans="1:24" ht="20.25" hidden="1" customHeight="1" x14ac:dyDescent="0.25">
      <c r="A31" s="30" t="s">
        <v>169</v>
      </c>
      <c r="B31" s="31"/>
      <c r="C31" s="31"/>
      <c r="D31" s="31"/>
      <c r="E31" s="50">
        <f>E29</f>
        <v>0</v>
      </c>
      <c r="F31" s="51">
        <f>F29</f>
        <v>0</v>
      </c>
      <c r="G31" s="50">
        <f t="shared" ref="G31:X31" si="11">G29</f>
        <v>0</v>
      </c>
      <c r="H31" s="51">
        <f t="shared" si="11"/>
        <v>0</v>
      </c>
      <c r="I31" s="50">
        <f t="shared" si="11"/>
        <v>0</v>
      </c>
      <c r="J31" s="51">
        <f t="shared" si="11"/>
        <v>0</v>
      </c>
      <c r="K31" s="50">
        <f t="shared" si="11"/>
        <v>0</v>
      </c>
      <c r="L31" s="51">
        <f t="shared" si="11"/>
        <v>0</v>
      </c>
      <c r="M31" s="50">
        <f t="shared" si="11"/>
        <v>0</v>
      </c>
      <c r="N31" s="51">
        <f t="shared" si="11"/>
        <v>0</v>
      </c>
      <c r="O31" s="50">
        <f t="shared" si="11"/>
        <v>0</v>
      </c>
      <c r="P31" s="51">
        <f t="shared" si="11"/>
        <v>0</v>
      </c>
      <c r="Q31" s="50">
        <f t="shared" si="11"/>
        <v>0</v>
      </c>
      <c r="R31" s="51">
        <f t="shared" si="11"/>
        <v>0</v>
      </c>
      <c r="S31" s="50">
        <f t="shared" si="11"/>
        <v>0</v>
      </c>
      <c r="T31" s="52">
        <f t="shared" si="11"/>
        <v>0</v>
      </c>
      <c r="U31" s="50">
        <f t="shared" si="11"/>
        <v>0</v>
      </c>
      <c r="V31" s="50">
        <f t="shared" si="11"/>
        <v>0</v>
      </c>
      <c r="W31" s="50">
        <f t="shared" si="11"/>
        <v>0</v>
      </c>
      <c r="X31" s="50">
        <f t="shared" si="11"/>
        <v>0</v>
      </c>
    </row>
    <row r="32" spans="1:24" ht="18" hidden="1" customHeight="1" x14ac:dyDescent="0.25">
      <c r="A32" s="39" t="s">
        <v>170</v>
      </c>
      <c r="B32" s="35"/>
      <c r="C32" s="35"/>
      <c r="D32" s="35"/>
      <c r="E32" s="54">
        <f t="shared" ref="E32:X32" si="12">SUM(E31:E31)</f>
        <v>0</v>
      </c>
      <c r="F32" s="55">
        <f t="shared" si="12"/>
        <v>0</v>
      </c>
      <c r="G32" s="54">
        <f t="shared" si="12"/>
        <v>0</v>
      </c>
      <c r="H32" s="55">
        <f t="shared" si="12"/>
        <v>0</v>
      </c>
      <c r="I32" s="54">
        <f t="shared" si="12"/>
        <v>0</v>
      </c>
      <c r="J32" s="55">
        <f t="shared" si="12"/>
        <v>0</v>
      </c>
      <c r="K32" s="54">
        <f t="shared" si="12"/>
        <v>0</v>
      </c>
      <c r="L32" s="55">
        <f t="shared" si="12"/>
        <v>0</v>
      </c>
      <c r="M32" s="54">
        <f t="shared" si="12"/>
        <v>0</v>
      </c>
      <c r="N32" s="55">
        <f t="shared" si="12"/>
        <v>0</v>
      </c>
      <c r="O32" s="54">
        <f t="shared" si="12"/>
        <v>0</v>
      </c>
      <c r="P32" s="55">
        <f t="shared" si="12"/>
        <v>0</v>
      </c>
      <c r="Q32" s="54">
        <f t="shared" si="12"/>
        <v>0</v>
      </c>
      <c r="R32" s="55">
        <f t="shared" si="12"/>
        <v>0</v>
      </c>
      <c r="S32" s="54">
        <f t="shared" si="12"/>
        <v>0</v>
      </c>
      <c r="T32" s="56">
        <f t="shared" si="12"/>
        <v>0</v>
      </c>
      <c r="U32" s="54">
        <f t="shared" si="12"/>
        <v>0</v>
      </c>
      <c r="V32" s="54">
        <f t="shared" si="12"/>
        <v>0</v>
      </c>
      <c r="W32" s="54">
        <f t="shared" si="12"/>
        <v>0</v>
      </c>
      <c r="X32" s="54">
        <f t="shared" si="12"/>
        <v>0</v>
      </c>
    </row>
    <row r="33" spans="1:24" ht="18" hidden="1" customHeight="1" x14ac:dyDescent="0.25">
      <c r="A33" s="37"/>
      <c r="B33" s="7"/>
      <c r="C33" s="7"/>
      <c r="D33" s="7"/>
      <c r="E33" s="57"/>
      <c r="F33" s="58"/>
      <c r="G33" s="57"/>
      <c r="H33" s="58"/>
      <c r="I33" s="57"/>
      <c r="J33" s="58"/>
      <c r="K33" s="57"/>
      <c r="L33" s="58"/>
      <c r="M33" s="57"/>
      <c r="N33" s="58"/>
      <c r="O33" s="57"/>
      <c r="P33" s="58"/>
      <c r="Q33" s="57"/>
      <c r="R33" s="58"/>
      <c r="S33" s="57"/>
      <c r="T33" s="59"/>
      <c r="U33" s="57"/>
      <c r="V33" s="57"/>
      <c r="W33" s="57"/>
      <c r="X33" s="57"/>
    </row>
    <row r="34" spans="1:24" ht="18" hidden="1" customHeight="1" x14ac:dyDescent="0.25">
      <c r="A34" s="30" t="s">
        <v>170</v>
      </c>
      <c r="B34" s="31"/>
      <c r="C34" s="31"/>
      <c r="D34" s="31"/>
      <c r="E34" s="50">
        <f t="shared" ref="E34:X34" si="13">SUM(E32:E33)</f>
        <v>0</v>
      </c>
      <c r="F34" s="51">
        <f t="shared" si="13"/>
        <v>0</v>
      </c>
      <c r="G34" s="50">
        <f t="shared" si="13"/>
        <v>0</v>
      </c>
      <c r="H34" s="51">
        <f t="shared" si="13"/>
        <v>0</v>
      </c>
      <c r="I34" s="50">
        <f t="shared" si="13"/>
        <v>0</v>
      </c>
      <c r="J34" s="51">
        <f t="shared" si="13"/>
        <v>0</v>
      </c>
      <c r="K34" s="50">
        <f t="shared" si="13"/>
        <v>0</v>
      </c>
      <c r="L34" s="51">
        <f t="shared" si="13"/>
        <v>0</v>
      </c>
      <c r="M34" s="50">
        <f t="shared" si="13"/>
        <v>0</v>
      </c>
      <c r="N34" s="51">
        <f t="shared" si="13"/>
        <v>0</v>
      </c>
      <c r="O34" s="50">
        <f t="shared" si="13"/>
        <v>0</v>
      </c>
      <c r="P34" s="51">
        <f t="shared" si="13"/>
        <v>0</v>
      </c>
      <c r="Q34" s="50">
        <f t="shared" si="13"/>
        <v>0</v>
      </c>
      <c r="R34" s="51">
        <f t="shared" si="13"/>
        <v>0</v>
      </c>
      <c r="S34" s="50">
        <f t="shared" si="13"/>
        <v>0</v>
      </c>
      <c r="T34" s="52">
        <f t="shared" si="13"/>
        <v>0</v>
      </c>
      <c r="U34" s="50">
        <f t="shared" si="13"/>
        <v>0</v>
      </c>
      <c r="V34" s="50">
        <f t="shared" si="13"/>
        <v>0</v>
      </c>
      <c r="W34" s="50">
        <f t="shared" si="13"/>
        <v>0</v>
      </c>
      <c r="X34" s="50">
        <f t="shared" si="13"/>
        <v>0</v>
      </c>
    </row>
    <row r="35" spans="1:24" ht="18" customHeight="1" x14ac:dyDescent="0.25">
      <c r="A35" s="18" t="s">
        <v>171</v>
      </c>
      <c r="B35" s="12"/>
      <c r="C35" s="12"/>
      <c r="D35" s="12"/>
      <c r="E35" s="5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</row>
    <row r="36" spans="1:24" ht="18" customHeight="1" x14ac:dyDescent="0.25">
      <c r="A36" s="18" t="s">
        <v>172</v>
      </c>
      <c r="B36" s="12"/>
      <c r="C36" s="12"/>
      <c r="D36" s="12"/>
      <c r="E36" s="53"/>
      <c r="F36" s="53"/>
      <c r="G36" s="53"/>
      <c r="H36" s="53"/>
      <c r="I36" s="53"/>
      <c r="J36" s="53"/>
      <c r="K36" s="53"/>
      <c r="L36" s="60"/>
      <c r="M36" s="53"/>
      <c r="N36" s="60"/>
      <c r="O36" s="53"/>
      <c r="P36" s="60"/>
      <c r="Q36" s="53"/>
      <c r="R36" s="60"/>
      <c r="S36" s="53"/>
      <c r="T36" s="61"/>
      <c r="U36" s="53"/>
      <c r="V36" s="53"/>
      <c r="W36" s="53"/>
      <c r="X36" s="53"/>
    </row>
    <row r="37" spans="1:24" ht="18" customHeight="1" x14ac:dyDescent="0.25">
      <c r="A37" s="18" t="s">
        <v>173</v>
      </c>
      <c r="B37" s="12"/>
      <c r="C37" s="12"/>
      <c r="D37" s="12"/>
      <c r="E37" s="53"/>
      <c r="F37" s="60"/>
      <c r="G37" s="53"/>
      <c r="H37" s="60"/>
      <c r="I37" s="53"/>
      <c r="J37" s="60"/>
      <c r="K37" s="53"/>
      <c r="L37" s="60"/>
      <c r="M37" s="53"/>
      <c r="N37" s="60"/>
      <c r="O37" s="53"/>
      <c r="P37" s="60"/>
      <c r="Q37" s="53"/>
      <c r="R37" s="60"/>
      <c r="S37" s="53"/>
      <c r="T37" s="61"/>
      <c r="U37" s="53"/>
      <c r="V37" s="53"/>
      <c r="W37" s="53"/>
      <c r="X37" s="53"/>
    </row>
    <row r="38" spans="1:24" ht="18" customHeight="1" x14ac:dyDescent="0.25">
      <c r="A38" s="18" t="s">
        <v>174</v>
      </c>
      <c r="B38" s="12"/>
      <c r="C38" s="12"/>
      <c r="D38" s="12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1"/>
      <c r="U38" s="53"/>
      <c r="V38" s="53"/>
      <c r="W38" s="53"/>
      <c r="X38" s="53"/>
    </row>
    <row r="39" spans="1:24" ht="18" hidden="1" customHeight="1" x14ac:dyDescent="0.25">
      <c r="A39" s="34" t="s">
        <v>175</v>
      </c>
      <c r="B39" s="35"/>
      <c r="C39" s="35"/>
      <c r="D39" s="35"/>
      <c r="E39" s="54">
        <f>E34-E38</f>
        <v>0</v>
      </c>
      <c r="F39" s="55">
        <f t="shared" ref="F39:X39" si="14">F34-F38</f>
        <v>0</v>
      </c>
      <c r="G39" s="54">
        <f t="shared" si="14"/>
        <v>0</v>
      </c>
      <c r="H39" s="55">
        <f t="shared" si="14"/>
        <v>0</v>
      </c>
      <c r="I39" s="54">
        <f t="shared" si="14"/>
        <v>0</v>
      </c>
      <c r="J39" s="55">
        <f t="shared" si="14"/>
        <v>0</v>
      </c>
      <c r="K39" s="54">
        <f t="shared" si="14"/>
        <v>0</v>
      </c>
      <c r="L39" s="55">
        <f t="shared" si="14"/>
        <v>0</v>
      </c>
      <c r="M39" s="54">
        <f t="shared" si="14"/>
        <v>0</v>
      </c>
      <c r="N39" s="55">
        <f t="shared" si="14"/>
        <v>0</v>
      </c>
      <c r="O39" s="54">
        <f t="shared" si="14"/>
        <v>0</v>
      </c>
      <c r="P39" s="55">
        <f t="shared" si="14"/>
        <v>0</v>
      </c>
      <c r="Q39" s="54">
        <f t="shared" si="14"/>
        <v>0</v>
      </c>
      <c r="R39" s="55">
        <f t="shared" si="14"/>
        <v>0</v>
      </c>
      <c r="S39" s="54">
        <f t="shared" si="14"/>
        <v>0</v>
      </c>
      <c r="T39" s="56">
        <f t="shared" si="14"/>
        <v>0</v>
      </c>
      <c r="U39" s="54">
        <f t="shared" si="14"/>
        <v>0</v>
      </c>
      <c r="V39" s="54">
        <f t="shared" si="14"/>
        <v>0</v>
      </c>
      <c r="W39" s="54">
        <f t="shared" si="14"/>
        <v>0</v>
      </c>
      <c r="X39" s="54">
        <f t="shared" si="14"/>
        <v>0</v>
      </c>
    </row>
    <row r="40" spans="1:24" ht="18" hidden="1" customHeight="1" x14ac:dyDescent="0.25">
      <c r="A40" s="37"/>
      <c r="B40" s="7"/>
      <c r="C40" s="7"/>
      <c r="D40" s="40"/>
      <c r="E40" s="67"/>
      <c r="F40" s="68"/>
      <c r="G40" s="67"/>
      <c r="H40" s="68"/>
      <c r="I40" s="67"/>
      <c r="J40" s="68"/>
      <c r="K40" s="67"/>
      <c r="L40" s="68"/>
      <c r="M40" s="67"/>
      <c r="N40" s="68"/>
      <c r="O40" s="67"/>
      <c r="P40" s="68"/>
      <c r="Q40" s="67"/>
      <c r="R40" s="68"/>
      <c r="S40" s="67"/>
      <c r="T40" s="69"/>
      <c r="U40" s="69"/>
      <c r="V40" s="69"/>
      <c r="W40" s="69"/>
      <c r="X40" s="69"/>
    </row>
    <row r="41" spans="1:24" ht="18" hidden="1" customHeight="1" x14ac:dyDescent="0.25">
      <c r="A41" s="30" t="s">
        <v>176</v>
      </c>
      <c r="B41" s="31"/>
      <c r="C41" s="31"/>
      <c r="D41" s="12"/>
      <c r="E41" s="70">
        <v>15800</v>
      </c>
      <c r="F41" s="71">
        <v>15800</v>
      </c>
      <c r="G41" s="70">
        <v>15800</v>
      </c>
      <c r="H41" s="71">
        <v>15800</v>
      </c>
      <c r="I41" s="70">
        <v>15800</v>
      </c>
      <c r="J41" s="71">
        <v>15800</v>
      </c>
      <c r="K41" s="70">
        <v>15800</v>
      </c>
      <c r="L41" s="71">
        <v>15800</v>
      </c>
      <c r="M41" s="70">
        <v>15800</v>
      </c>
      <c r="N41" s="71">
        <v>15800</v>
      </c>
      <c r="O41" s="70">
        <v>15800</v>
      </c>
      <c r="P41" s="71">
        <v>15800</v>
      </c>
      <c r="Q41" s="70">
        <v>15800</v>
      </c>
      <c r="R41" s="71">
        <v>15800</v>
      </c>
      <c r="S41" s="70">
        <v>15800</v>
      </c>
      <c r="T41" s="72">
        <v>15800</v>
      </c>
      <c r="U41" s="70">
        <v>15800</v>
      </c>
      <c r="V41" s="70">
        <v>15800</v>
      </c>
      <c r="W41" s="70">
        <v>15800</v>
      </c>
      <c r="X41" s="70">
        <v>15800</v>
      </c>
    </row>
    <row r="42" spans="1:24" ht="18" hidden="1" customHeight="1" x14ac:dyDescent="0.25">
      <c r="A42" s="18" t="s">
        <v>177</v>
      </c>
      <c r="B42" s="12"/>
      <c r="C42" s="12"/>
      <c r="D42" s="12"/>
      <c r="E42" s="73">
        <v>20000</v>
      </c>
      <c r="F42" s="74">
        <v>20000</v>
      </c>
      <c r="G42" s="73">
        <v>20000</v>
      </c>
      <c r="H42" s="74">
        <v>20000</v>
      </c>
      <c r="I42" s="73">
        <v>20000</v>
      </c>
      <c r="J42" s="74">
        <v>20000</v>
      </c>
      <c r="K42" s="73">
        <v>20000</v>
      </c>
      <c r="L42" s="74">
        <v>20000</v>
      </c>
      <c r="M42" s="73">
        <v>20000</v>
      </c>
      <c r="N42" s="74">
        <v>20000</v>
      </c>
      <c r="O42" s="73">
        <v>20000</v>
      </c>
      <c r="P42" s="74">
        <v>20000</v>
      </c>
      <c r="Q42" s="73">
        <v>20000</v>
      </c>
      <c r="R42" s="74">
        <v>20000</v>
      </c>
      <c r="S42" s="73">
        <v>20000</v>
      </c>
      <c r="T42" s="75">
        <v>20000</v>
      </c>
      <c r="U42" s="73">
        <v>20000</v>
      </c>
      <c r="V42" s="73">
        <v>20000</v>
      </c>
      <c r="W42" s="73">
        <v>20000</v>
      </c>
      <c r="X42" s="73">
        <v>20000</v>
      </c>
    </row>
    <row r="43" spans="1:24" ht="18" hidden="1" customHeight="1" x14ac:dyDescent="0.25">
      <c r="A43" s="18" t="s">
        <v>178</v>
      </c>
      <c r="B43" s="12"/>
      <c r="C43" s="12"/>
      <c r="D43" s="12"/>
      <c r="E43" s="73">
        <f>E39*0.1</f>
        <v>0</v>
      </c>
      <c r="F43" s="74">
        <f t="shared" ref="F43:X43" si="15">F39*0.1</f>
        <v>0</v>
      </c>
      <c r="G43" s="73">
        <f t="shared" si="15"/>
        <v>0</v>
      </c>
      <c r="H43" s="74">
        <f t="shared" si="15"/>
        <v>0</v>
      </c>
      <c r="I43" s="73">
        <f t="shared" si="15"/>
        <v>0</v>
      </c>
      <c r="J43" s="74">
        <f t="shared" si="15"/>
        <v>0</v>
      </c>
      <c r="K43" s="73">
        <f t="shared" si="15"/>
        <v>0</v>
      </c>
      <c r="L43" s="74">
        <f t="shared" si="15"/>
        <v>0</v>
      </c>
      <c r="M43" s="73">
        <f t="shared" si="15"/>
        <v>0</v>
      </c>
      <c r="N43" s="74">
        <f t="shared" si="15"/>
        <v>0</v>
      </c>
      <c r="O43" s="73">
        <f t="shared" si="15"/>
        <v>0</v>
      </c>
      <c r="P43" s="74">
        <f t="shared" si="15"/>
        <v>0</v>
      </c>
      <c r="Q43" s="73">
        <f t="shared" si="15"/>
        <v>0</v>
      </c>
      <c r="R43" s="74">
        <f t="shared" si="15"/>
        <v>0</v>
      </c>
      <c r="S43" s="73">
        <f t="shared" si="15"/>
        <v>0</v>
      </c>
      <c r="T43" s="75">
        <f t="shared" si="15"/>
        <v>0</v>
      </c>
      <c r="U43" s="73">
        <f t="shared" si="15"/>
        <v>0</v>
      </c>
      <c r="V43" s="73">
        <f t="shared" si="15"/>
        <v>0</v>
      </c>
      <c r="W43" s="73">
        <f t="shared" si="15"/>
        <v>0</v>
      </c>
      <c r="X43" s="73">
        <f t="shared" si="15"/>
        <v>0</v>
      </c>
    </row>
    <row r="44" spans="1:24" ht="18" hidden="1" customHeight="1" x14ac:dyDescent="0.25">
      <c r="A44" s="18" t="s">
        <v>179</v>
      </c>
      <c r="B44" s="12"/>
      <c r="C44" s="12"/>
      <c r="D44" s="12"/>
      <c r="E44" s="73">
        <v>82173.685454545513</v>
      </c>
      <c r="F44" s="74">
        <v>99684.65425454572</v>
      </c>
      <c r="G44" s="73">
        <v>122063.44517054556</v>
      </c>
      <c r="H44" s="74">
        <v>144750.98272706557</v>
      </c>
      <c r="I44" s="73">
        <v>167749.27698158199</v>
      </c>
      <c r="J44" s="74">
        <v>191060.25324646055</v>
      </c>
      <c r="K44" s="73">
        <v>214685.74664566733</v>
      </c>
      <c r="L44" s="74">
        <v>238627.49645015865</v>
      </c>
      <c r="M44" s="73">
        <v>262887.14018415991</v>
      </c>
      <c r="N44" s="74" t="e">
        <f>'[1]Financing Specifics'!$E$47+75395</f>
        <v>#REF!</v>
      </c>
      <c r="O44" s="73" t="e">
        <f>'[1]Financing Specifics'!$E$47</f>
        <v>#REF!</v>
      </c>
      <c r="P44" s="74" t="e">
        <f>'[1]Financing Specifics'!$E$47</f>
        <v>#REF!</v>
      </c>
      <c r="Q44" s="73">
        <v>0</v>
      </c>
      <c r="R44" s="74">
        <v>0</v>
      </c>
      <c r="S44" s="73">
        <v>0</v>
      </c>
      <c r="T44" s="75">
        <v>0</v>
      </c>
      <c r="U44" s="73">
        <v>1</v>
      </c>
      <c r="V44" s="73">
        <v>2</v>
      </c>
      <c r="W44" s="73">
        <v>3</v>
      </c>
      <c r="X44" s="73">
        <v>4</v>
      </c>
    </row>
    <row r="45" spans="1:24" ht="18" hidden="1" customHeight="1" x14ac:dyDescent="0.25">
      <c r="A45" s="41" t="s">
        <v>180</v>
      </c>
      <c r="B45" s="42"/>
      <c r="C45" s="42"/>
      <c r="D45" s="42"/>
      <c r="E45" s="76">
        <f>E39-E41-E42-E43-E44</f>
        <v>-117973.68545454551</v>
      </c>
      <c r="F45" s="77">
        <f t="shared" ref="F45:X45" si="16">F39-F41-F42-F43-F44</f>
        <v>-135484.65425454572</v>
      </c>
      <c r="G45" s="76">
        <f t="shared" si="16"/>
        <v>-157863.44517054554</v>
      </c>
      <c r="H45" s="77">
        <f t="shared" si="16"/>
        <v>-180550.98272706557</v>
      </c>
      <c r="I45" s="76">
        <f t="shared" si="16"/>
        <v>-203549.27698158199</v>
      </c>
      <c r="J45" s="77">
        <f t="shared" si="16"/>
        <v>-226860.25324646055</v>
      </c>
      <c r="K45" s="76">
        <f t="shared" si="16"/>
        <v>-250485.74664566733</v>
      </c>
      <c r="L45" s="77">
        <f t="shared" si="16"/>
        <v>-274427.49645015865</v>
      </c>
      <c r="M45" s="76">
        <f t="shared" si="16"/>
        <v>-298687.14018415991</v>
      </c>
      <c r="N45" s="77" t="e">
        <f t="shared" si="16"/>
        <v>#REF!</v>
      </c>
      <c r="O45" s="76" t="e">
        <f t="shared" si="16"/>
        <v>#REF!</v>
      </c>
      <c r="P45" s="77" t="e">
        <f t="shared" si="16"/>
        <v>#REF!</v>
      </c>
      <c r="Q45" s="76">
        <f t="shared" si="16"/>
        <v>-35800</v>
      </c>
      <c r="R45" s="77">
        <f t="shared" si="16"/>
        <v>-35800</v>
      </c>
      <c r="S45" s="76">
        <f t="shared" si="16"/>
        <v>-35800</v>
      </c>
      <c r="T45" s="78">
        <f t="shared" si="16"/>
        <v>-35800</v>
      </c>
      <c r="U45" s="76">
        <f t="shared" si="16"/>
        <v>-35801</v>
      </c>
      <c r="V45" s="76">
        <f t="shared" si="16"/>
        <v>-35802</v>
      </c>
      <c r="W45" s="76">
        <f t="shared" si="16"/>
        <v>-35803</v>
      </c>
      <c r="X45" s="76">
        <f t="shared" si="16"/>
        <v>-35804</v>
      </c>
    </row>
    <row r="46" spans="1:24" ht="18" hidden="1" customHeight="1" x14ac:dyDescent="0.25">
      <c r="A46" s="43" t="s">
        <v>181</v>
      </c>
      <c r="B46" s="12"/>
      <c r="C46" s="12"/>
      <c r="D46" s="12"/>
      <c r="E46" s="73">
        <v>0</v>
      </c>
      <c r="F46" s="74">
        <v>0</v>
      </c>
      <c r="G46" s="73">
        <v>0</v>
      </c>
      <c r="H46" s="74">
        <v>0</v>
      </c>
      <c r="I46" s="73">
        <v>0</v>
      </c>
      <c r="J46" s="74">
        <v>0</v>
      </c>
      <c r="K46" s="73">
        <v>0</v>
      </c>
      <c r="L46" s="74">
        <v>0</v>
      </c>
      <c r="M46" s="73">
        <v>0</v>
      </c>
      <c r="N46" s="79" t="e">
        <f>N45*0.7</f>
        <v>#REF!</v>
      </c>
      <c r="O46" s="80" t="e">
        <f t="shared" ref="O46:X46" si="17">O45*0.7</f>
        <v>#REF!</v>
      </c>
      <c r="P46" s="79" t="e">
        <f t="shared" si="17"/>
        <v>#REF!</v>
      </c>
      <c r="Q46" s="80">
        <f t="shared" si="17"/>
        <v>-25060</v>
      </c>
      <c r="R46" s="79">
        <f t="shared" si="17"/>
        <v>-25060</v>
      </c>
      <c r="S46" s="80">
        <f t="shared" si="17"/>
        <v>-25060</v>
      </c>
      <c r="T46" s="81">
        <f t="shared" si="17"/>
        <v>-25060</v>
      </c>
      <c r="U46" s="80">
        <f t="shared" si="17"/>
        <v>-25060.699999999997</v>
      </c>
      <c r="V46" s="80">
        <f t="shared" si="17"/>
        <v>-25061.399999999998</v>
      </c>
      <c r="W46" s="80">
        <f t="shared" si="17"/>
        <v>-25062.1</v>
      </c>
      <c r="X46" s="80">
        <f t="shared" si="17"/>
        <v>-25062.799999999999</v>
      </c>
    </row>
    <row r="47" spans="1:24" ht="18" hidden="1" customHeight="1" x14ac:dyDescent="0.25">
      <c r="A47" s="43" t="s">
        <v>182</v>
      </c>
      <c r="B47" s="12"/>
      <c r="C47" s="12"/>
      <c r="D47" s="12"/>
      <c r="E47" s="73">
        <v>0</v>
      </c>
      <c r="F47" s="74">
        <v>0</v>
      </c>
      <c r="G47" s="73">
        <v>0</v>
      </c>
      <c r="H47" s="74">
        <v>0</v>
      </c>
      <c r="I47" s="73">
        <v>0</v>
      </c>
      <c r="J47" s="74">
        <v>0</v>
      </c>
      <c r="K47" s="73">
        <v>0</v>
      </c>
      <c r="L47" s="74">
        <v>0</v>
      </c>
      <c r="M47" s="73">
        <v>0</v>
      </c>
      <c r="N47" s="74" t="e">
        <f>N45-N46</f>
        <v>#REF!</v>
      </c>
      <c r="O47" s="73" t="e">
        <f t="shared" ref="O47:X47" si="18">O45-O46</f>
        <v>#REF!</v>
      </c>
      <c r="P47" s="74" t="e">
        <f t="shared" si="18"/>
        <v>#REF!</v>
      </c>
      <c r="Q47" s="73">
        <f t="shared" si="18"/>
        <v>-10740</v>
      </c>
      <c r="R47" s="74">
        <f t="shared" si="18"/>
        <v>-10740</v>
      </c>
      <c r="S47" s="73">
        <f t="shared" si="18"/>
        <v>-10740</v>
      </c>
      <c r="T47" s="75">
        <f t="shared" si="18"/>
        <v>-10740</v>
      </c>
      <c r="U47" s="73">
        <f t="shared" si="18"/>
        <v>-10740.300000000003</v>
      </c>
      <c r="V47" s="73">
        <f t="shared" si="18"/>
        <v>-10740.600000000002</v>
      </c>
      <c r="W47" s="73">
        <f t="shared" si="18"/>
        <v>-10740.900000000001</v>
      </c>
      <c r="X47" s="73">
        <f t="shared" si="18"/>
        <v>-10741.2</v>
      </c>
    </row>
    <row r="48" spans="1:24" ht="18" hidden="1" customHeight="1" x14ac:dyDescent="0.25">
      <c r="A48" s="44" t="s">
        <v>183</v>
      </c>
      <c r="B48" s="12"/>
      <c r="C48" s="12"/>
      <c r="D48" s="12"/>
      <c r="E48" s="73">
        <v>0</v>
      </c>
      <c r="F48" s="74">
        <v>0</v>
      </c>
      <c r="G48" s="73">
        <v>0</v>
      </c>
      <c r="H48" s="74">
        <v>0</v>
      </c>
      <c r="I48" s="73">
        <v>0</v>
      </c>
      <c r="J48" s="74">
        <v>0</v>
      </c>
      <c r="K48" s="73">
        <v>0</v>
      </c>
      <c r="L48" s="74">
        <v>0</v>
      </c>
      <c r="M48" s="73">
        <v>0</v>
      </c>
      <c r="N48" s="74">
        <v>0</v>
      </c>
      <c r="O48" s="73">
        <v>0</v>
      </c>
      <c r="P48" s="74">
        <v>0</v>
      </c>
      <c r="Q48" s="73">
        <v>0</v>
      </c>
      <c r="R48" s="74">
        <v>0</v>
      </c>
      <c r="S48" s="73">
        <v>0</v>
      </c>
      <c r="T48" s="75">
        <v>0</v>
      </c>
      <c r="U48" s="73">
        <v>0</v>
      </c>
      <c r="V48" s="73">
        <v>0</v>
      </c>
      <c r="W48" s="73">
        <v>0</v>
      </c>
      <c r="X48" s="73">
        <v>0</v>
      </c>
    </row>
    <row r="49" spans="1:24" ht="18" hidden="1" customHeight="1" x14ac:dyDescent="0.25">
      <c r="A49" s="41" t="s">
        <v>184</v>
      </c>
      <c r="B49" s="42"/>
      <c r="C49" s="42"/>
      <c r="D49" s="42"/>
      <c r="E49" s="76">
        <f>E45-E46-E47-E48</f>
        <v>-117973.68545454551</v>
      </c>
      <c r="F49" s="77">
        <f t="shared" ref="F49:X49" si="19">F45-F46-F47-F48</f>
        <v>-135484.65425454572</v>
      </c>
      <c r="G49" s="76">
        <f t="shared" si="19"/>
        <v>-157863.44517054554</v>
      </c>
      <c r="H49" s="77">
        <f t="shared" si="19"/>
        <v>-180550.98272706557</v>
      </c>
      <c r="I49" s="76">
        <f t="shared" si="19"/>
        <v>-203549.27698158199</v>
      </c>
      <c r="J49" s="77">
        <f t="shared" si="19"/>
        <v>-226860.25324646055</v>
      </c>
      <c r="K49" s="76">
        <f t="shared" si="19"/>
        <v>-250485.74664566733</v>
      </c>
      <c r="L49" s="77">
        <f t="shared" si="19"/>
        <v>-274427.49645015865</v>
      </c>
      <c r="M49" s="76">
        <f t="shared" si="19"/>
        <v>-298687.14018415991</v>
      </c>
      <c r="N49" s="77" t="e">
        <f t="shared" si="19"/>
        <v>#REF!</v>
      </c>
      <c r="O49" s="76" t="e">
        <f t="shared" si="19"/>
        <v>#REF!</v>
      </c>
      <c r="P49" s="77" t="e">
        <f t="shared" si="19"/>
        <v>#REF!</v>
      </c>
      <c r="Q49" s="76">
        <f t="shared" si="19"/>
        <v>0</v>
      </c>
      <c r="R49" s="77">
        <f t="shared" si="19"/>
        <v>0</v>
      </c>
      <c r="S49" s="76">
        <f t="shared" si="19"/>
        <v>0</v>
      </c>
      <c r="T49" s="78">
        <f t="shared" si="19"/>
        <v>0</v>
      </c>
      <c r="U49" s="76">
        <f t="shared" si="19"/>
        <v>0</v>
      </c>
      <c r="V49" s="76">
        <f t="shared" si="19"/>
        <v>0</v>
      </c>
      <c r="W49" s="76">
        <f t="shared" si="19"/>
        <v>0</v>
      </c>
      <c r="X49" s="76">
        <f t="shared" si="19"/>
        <v>0</v>
      </c>
    </row>
    <row r="50" spans="1:24" ht="18" customHeight="1" x14ac:dyDescent="0.25">
      <c r="A50" s="41" t="s">
        <v>185</v>
      </c>
      <c r="B50" s="42"/>
      <c r="C50" s="42"/>
      <c r="D50" s="42"/>
      <c r="E50" s="76">
        <f>SUM(E35:E38)</f>
        <v>0</v>
      </c>
      <c r="F50" s="76">
        <f t="shared" ref="F50:X50" si="20">SUM(F35:F38)</f>
        <v>0</v>
      </c>
      <c r="G50" s="76">
        <f t="shared" si="20"/>
        <v>0</v>
      </c>
      <c r="H50" s="76">
        <f t="shared" si="20"/>
        <v>0</v>
      </c>
      <c r="I50" s="76">
        <f t="shared" si="20"/>
        <v>0</v>
      </c>
      <c r="J50" s="76">
        <f t="shared" si="20"/>
        <v>0</v>
      </c>
      <c r="K50" s="76">
        <f t="shared" si="20"/>
        <v>0</v>
      </c>
      <c r="L50" s="76">
        <f t="shared" si="20"/>
        <v>0</v>
      </c>
      <c r="M50" s="76">
        <f t="shared" si="20"/>
        <v>0</v>
      </c>
      <c r="N50" s="76">
        <f t="shared" si="20"/>
        <v>0</v>
      </c>
      <c r="O50" s="76">
        <f t="shared" si="20"/>
        <v>0</v>
      </c>
      <c r="P50" s="76">
        <f t="shared" si="20"/>
        <v>0</v>
      </c>
      <c r="Q50" s="76">
        <f t="shared" si="20"/>
        <v>0</v>
      </c>
      <c r="R50" s="76">
        <f t="shared" si="20"/>
        <v>0</v>
      </c>
      <c r="S50" s="76">
        <f t="shared" si="20"/>
        <v>0</v>
      </c>
      <c r="T50" s="76">
        <f t="shared" si="20"/>
        <v>0</v>
      </c>
      <c r="U50" s="76">
        <f t="shared" si="20"/>
        <v>0</v>
      </c>
      <c r="V50" s="76">
        <f t="shared" si="20"/>
        <v>0</v>
      </c>
      <c r="W50" s="76">
        <f t="shared" si="20"/>
        <v>0</v>
      </c>
      <c r="X50" s="76">
        <f t="shared" si="20"/>
        <v>0</v>
      </c>
    </row>
    <row r="51" spans="1:24" s="2" customFormat="1" ht="18" customHeight="1" x14ac:dyDescent="0.25">
      <c r="A51" s="45"/>
      <c r="B51" s="46"/>
      <c r="C51" s="46"/>
      <c r="D51" s="46"/>
      <c r="E51" s="82"/>
      <c r="F51" s="83"/>
      <c r="G51" s="82"/>
      <c r="H51" s="83"/>
      <c r="I51" s="82"/>
      <c r="J51" s="83"/>
      <c r="K51" s="82"/>
      <c r="L51" s="83"/>
      <c r="M51" s="82"/>
      <c r="N51" s="83"/>
      <c r="O51" s="82"/>
      <c r="P51" s="83"/>
      <c r="Q51" s="82"/>
      <c r="R51" s="83"/>
      <c r="S51" s="82"/>
      <c r="T51" s="84"/>
      <c r="U51" s="82"/>
      <c r="V51" s="82"/>
      <c r="W51" s="82"/>
      <c r="X51" s="82"/>
    </row>
    <row r="52" spans="1:24" s="8" customFormat="1" x14ac:dyDescent="0.25">
      <c r="A52" s="47" t="s">
        <v>186</v>
      </c>
      <c r="B52" s="47"/>
      <c r="C52" s="48"/>
      <c r="D52" s="49"/>
      <c r="E52" s="85" t="e">
        <f>E29/E50</f>
        <v>#DIV/0!</v>
      </c>
      <c r="F52" s="85" t="e">
        <f>F29/F50</f>
        <v>#DIV/0!</v>
      </c>
      <c r="G52" s="85" t="e">
        <f t="shared" ref="G52:W52" si="21">G29/G50</f>
        <v>#DIV/0!</v>
      </c>
      <c r="H52" s="85" t="e">
        <f t="shared" si="21"/>
        <v>#DIV/0!</v>
      </c>
      <c r="I52" s="85" t="e">
        <f t="shared" si="21"/>
        <v>#DIV/0!</v>
      </c>
      <c r="J52" s="85" t="e">
        <f t="shared" si="21"/>
        <v>#DIV/0!</v>
      </c>
      <c r="K52" s="85" t="e">
        <f t="shared" si="21"/>
        <v>#DIV/0!</v>
      </c>
      <c r="L52" s="85" t="e">
        <f t="shared" si="21"/>
        <v>#DIV/0!</v>
      </c>
      <c r="M52" s="85" t="e">
        <f t="shared" si="21"/>
        <v>#DIV/0!</v>
      </c>
      <c r="N52" s="85" t="e">
        <f t="shared" si="21"/>
        <v>#DIV/0!</v>
      </c>
      <c r="O52" s="85" t="e">
        <f t="shared" si="21"/>
        <v>#DIV/0!</v>
      </c>
      <c r="P52" s="85" t="e">
        <f t="shared" si="21"/>
        <v>#DIV/0!</v>
      </c>
      <c r="Q52" s="85" t="e">
        <f t="shared" si="21"/>
        <v>#DIV/0!</v>
      </c>
      <c r="R52" s="85" t="e">
        <f t="shared" si="21"/>
        <v>#DIV/0!</v>
      </c>
      <c r="S52" s="85" t="e">
        <f t="shared" si="21"/>
        <v>#DIV/0!</v>
      </c>
      <c r="T52" s="85" t="e">
        <f t="shared" si="21"/>
        <v>#DIV/0!</v>
      </c>
      <c r="U52" s="85" t="e">
        <f t="shared" si="21"/>
        <v>#DIV/0!</v>
      </c>
      <c r="V52" s="85" t="e">
        <f t="shared" si="21"/>
        <v>#DIV/0!</v>
      </c>
      <c r="W52" s="85" t="e">
        <f t="shared" si="21"/>
        <v>#DIV/0!</v>
      </c>
      <c r="X52" s="85" t="e">
        <f>X29/X50</f>
        <v>#DIV/0!</v>
      </c>
    </row>
    <row r="53" spans="1:24" hidden="1" x14ac:dyDescent="0.25"/>
    <row r="54" spans="1:24" hidden="1" x14ac:dyDescent="0.25">
      <c r="E54" s="3">
        <v>-174000</v>
      </c>
      <c r="F54" s="3">
        <f>E54*1.03</f>
        <v>-179220</v>
      </c>
      <c r="G54" s="3">
        <f>F54*1.03</f>
        <v>-184596.6</v>
      </c>
      <c r="H54" s="3">
        <f t="shared" ref="H54:S54" si="22">G54*1.03</f>
        <v>-190134.49800000002</v>
      </c>
      <c r="I54" s="3">
        <f t="shared" si="22"/>
        <v>-195838.53294000003</v>
      </c>
      <c r="J54" s="3">
        <f t="shared" si="22"/>
        <v>-201713.68892820005</v>
      </c>
      <c r="K54" s="3">
        <f t="shared" si="22"/>
        <v>-207765.09959604606</v>
      </c>
      <c r="L54" s="3">
        <f t="shared" si="22"/>
        <v>-213998.05258392743</v>
      </c>
      <c r="M54" s="3">
        <f t="shared" si="22"/>
        <v>-220417.99416144527</v>
      </c>
      <c r="N54" s="3">
        <f>M54*1.03</f>
        <v>-227030.53398628865</v>
      </c>
      <c r="O54" s="3">
        <f t="shared" si="22"/>
        <v>-233841.45000587733</v>
      </c>
      <c r="P54" s="3">
        <f t="shared" si="22"/>
        <v>-240856.69350605365</v>
      </c>
      <c r="Q54" s="3">
        <f t="shared" si="22"/>
        <v>-248082.39431123526</v>
      </c>
      <c r="R54" s="3">
        <f t="shared" si="22"/>
        <v>-255524.86614057233</v>
      </c>
      <c r="S54" s="3">
        <f t="shared" si="22"/>
        <v>-263190.61212478951</v>
      </c>
    </row>
    <row r="55" spans="1:24" hidden="1" x14ac:dyDescent="0.25">
      <c r="E55" s="3"/>
      <c r="F55" s="3">
        <f>(F54-E54)</f>
        <v>-5220</v>
      </c>
      <c r="G55" s="3">
        <f t="shared" ref="G55:S55" si="23">G54-F54</f>
        <v>-5376.6000000000058</v>
      </c>
      <c r="H55" s="3">
        <f t="shared" si="23"/>
        <v>-5537.8980000000156</v>
      </c>
      <c r="I55" s="3">
        <f t="shared" si="23"/>
        <v>-5704.0349400000123</v>
      </c>
      <c r="J55" s="3">
        <f t="shared" si="23"/>
        <v>-5875.1559882000147</v>
      </c>
      <c r="K55" s="3">
        <f t="shared" si="23"/>
        <v>-6051.4106678460084</v>
      </c>
      <c r="L55" s="3">
        <f t="shared" si="23"/>
        <v>-6232.9529878813773</v>
      </c>
      <c r="M55" s="3">
        <f t="shared" si="23"/>
        <v>-6419.941577517835</v>
      </c>
      <c r="N55" s="3">
        <f t="shared" si="23"/>
        <v>-6612.5398248433776</v>
      </c>
      <c r="O55" s="3">
        <f t="shared" si="23"/>
        <v>-6810.9160195886798</v>
      </c>
      <c r="P55" s="3">
        <f t="shared" si="23"/>
        <v>-7015.2435001763224</v>
      </c>
      <c r="Q55" s="3">
        <f t="shared" si="23"/>
        <v>-7225.7008051816083</v>
      </c>
      <c r="R55" s="3">
        <f t="shared" si="23"/>
        <v>-7442.4718293370679</v>
      </c>
      <c r="S55" s="3">
        <f t="shared" si="23"/>
        <v>-7665.7459842171811</v>
      </c>
    </row>
    <row r="56" spans="1:24" hidden="1" x14ac:dyDescent="0.25"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24" hidden="1" x14ac:dyDescent="0.25">
      <c r="E57" s="3">
        <v>1415087.0145866419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24" hidden="1" x14ac:dyDescent="0.25"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24" hidden="1" x14ac:dyDescent="0.25"/>
    <row r="60" spans="1:24" hidden="1" x14ac:dyDescent="0.25">
      <c r="E60" s="4"/>
    </row>
    <row r="61" spans="1:24" hidden="1" x14ac:dyDescent="0.25"/>
    <row r="62" spans="1:24" hidden="1" x14ac:dyDescent="0.25"/>
    <row r="66" spans="5:5" x14ac:dyDescent="0.25">
      <c r="E66" s="5"/>
    </row>
  </sheetData>
  <mergeCells count="1">
    <mergeCell ref="C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8d54ad-e883-4a36-9494-1f44db6cb162">
      <Terms xmlns="http://schemas.microsoft.com/office/infopath/2007/PartnerControls"/>
    </lcf76f155ced4ddcb4097134ff3c332f>
    <TaxCatchAll xmlns="0890c773-a410-4f4d-ae45-96eac990c5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51B8E910E25419CFA2FA349343FB0" ma:contentTypeVersion="12" ma:contentTypeDescription="Create a new document." ma:contentTypeScope="" ma:versionID="bb330346b4c2bddec4fe3e104f835964">
  <xsd:schema xmlns:xsd="http://www.w3.org/2001/XMLSchema" xmlns:xs="http://www.w3.org/2001/XMLSchema" xmlns:p="http://schemas.microsoft.com/office/2006/metadata/properties" xmlns:ns2="018d54ad-e883-4a36-9494-1f44db6cb162" xmlns:ns3="0890c773-a410-4f4d-ae45-96eac990c5e3" targetNamespace="http://schemas.microsoft.com/office/2006/metadata/properties" ma:root="true" ma:fieldsID="81eef319d39c8135909a3b4c5e399ab3" ns2:_="" ns3:_="">
    <xsd:import namespace="018d54ad-e883-4a36-9494-1f44db6cb162"/>
    <xsd:import namespace="0890c773-a410-4f4d-ae45-96eac990c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d54ad-e883-4a36-9494-1f44db6cb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965d905-7a02-45c0-bb01-50a425d49b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0c773-a410-4f4d-ae45-96eac990c5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25a16f-d2c5-4300-8c10-fe6ae88d22c6}" ma:internalName="TaxCatchAll" ma:showField="CatchAllData" ma:web="0890c773-a410-4f4d-ae45-96eac990c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D6727-79F7-477F-96E6-EA1AFE33D8CB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018d54ad-e883-4a36-9494-1f44db6cb162"/>
    <ds:schemaRef ds:uri="http://purl.org/dc/terms/"/>
    <ds:schemaRef ds:uri="http://purl.org/dc/dcmitype/"/>
    <ds:schemaRef ds:uri="http://schemas.microsoft.com/office/infopath/2007/PartnerControls"/>
    <ds:schemaRef ds:uri="0890c773-a410-4f4d-ae45-96eac990c5e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9A26F08-9022-4084-B3CA-1177B14016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45A901-851B-468C-95DA-6C495E6C6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d54ad-e883-4a36-9494-1f44db6cb162"/>
    <ds:schemaRef ds:uri="0890c773-a410-4f4d-ae45-96eac990c5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Sources &amp; Uses</vt:lpstr>
      <vt:lpstr>Funding Sources</vt:lpstr>
      <vt:lpstr>Annual Revenue</vt:lpstr>
      <vt:lpstr>Annual Expenses</vt:lpstr>
      <vt:lpstr>Proforma</vt:lpstr>
      <vt:lpstr>Annual_Operating_Expenses</vt:lpstr>
      <vt:lpstr>Annual_Revenue</vt:lpstr>
      <vt:lpstr>'Sources &amp; Uses'!Print_Titles</vt:lpstr>
      <vt:lpstr>Replacement_Reserves</vt:lpstr>
      <vt:lpstr>Subtotal_Operating_Expenses</vt:lpstr>
      <vt:lpstr>TOTAL_ANNUAL_OPERATING_EXPENSES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Rashida Jeffers-Campbell</dc:creator>
  <cp:keywords/>
  <dc:description/>
  <cp:lastModifiedBy>José Reynoso</cp:lastModifiedBy>
  <cp:revision/>
  <dcterms:created xsi:type="dcterms:W3CDTF">2017-12-12T13:58:06Z</dcterms:created>
  <dcterms:modified xsi:type="dcterms:W3CDTF">2025-12-30T21:23:13Z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0x010100B5851B8E910E25419CFA2FA349343FB0</vt:lpwstr>
  </property>
  <property fmtid="{D5CDD505-2E9C-101B-9397-08002B2CF9AE}" pid="3" name="MediaServiceImageTags">
    <vt:lpwstr/>
  </property>
</Properties>
</file>